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575" firstSheet="7" activeTab="11"/>
  </bookViews>
  <sheets>
    <sheet name="封面" sheetId="1" r:id="rId1"/>
    <sheet name="财政拨款收支总表1" sheetId="2" r:id="rId2"/>
    <sheet name="一般公共预算支出表2" sheetId="3" r:id="rId3"/>
    <sheet name="一般公共预算基本支出表3" sheetId="4" r:id="rId4"/>
    <sheet name="一般公共预算“三公”经费支出表4" sheetId="5" r:id="rId5"/>
    <sheet name="政府性基金预算支出表5" sheetId="6" r:id="rId6"/>
    <sheet name="政府性基金预算“三公”经费支出表6" sheetId="7" r:id="rId7"/>
    <sheet name="国有资本经营预算支出表7" sheetId="8" r:id="rId8"/>
    <sheet name="部门收支总表8" sheetId="9" r:id="rId9"/>
    <sheet name="部门收入总表9" sheetId="10" r:id="rId10"/>
    <sheet name="部门支出总表10" sheetId="11" r:id="rId11"/>
    <sheet name="项目支出绩效信息表11"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<sst xmlns="http://schemas.openxmlformats.org/spreadsheetml/2006/main" count="2208" uniqueCount="681">
  <si>
    <t>2025年部门（单位）预算公开表</t>
  </si>
  <si>
    <t xml:space="preserve">
</t>
  </si>
  <si>
    <t>财政拨款收支总表</t>
  </si>
  <si>
    <t xml:space="preserve"> </t>
  </si>
  <si>
    <t>金额单位：万元</t>
  </si>
  <si>
    <t>收    入</t>
  </si>
  <si>
    <t>支    出</t>
  </si>
  <si>
    <t>项    目</t>
  </si>
  <si>
    <t>预算数</t>
  </si>
  <si>
    <t>合计</t>
  </si>
  <si>
    <t>一般公共预算</t>
  </si>
  <si>
    <t>政府性基金预算</t>
  </si>
  <si>
    <t>国有资本经营预算</t>
  </si>
  <si>
    <t>一、本年收入</t>
  </si>
  <si>
    <t>8,062.17</t>
  </si>
  <si>
    <t>一、本年支出</t>
  </si>
  <si>
    <t>8,270.34</t>
  </si>
  <si>
    <t>8,261.43</t>
  </si>
  <si>
    <r>
      <rPr>
        <sz val="11"/>
        <rFont val="宋体"/>
        <charset val="134"/>
      </rPr>
      <t>一般公共预算资金</t>
    </r>
  </si>
  <si>
    <t>8,053.26</t>
  </si>
  <si>
    <r>
      <rPr>
        <sz val="11"/>
        <rFont val="宋体"/>
        <charset val="134"/>
      </rPr>
      <t> 一般公共服务支出</t>
    </r>
  </si>
  <si>
    <t>8.91</t>
  </si>
  <si>
    <r>
      <rPr>
        <sz val="11"/>
        <rFont val="宋体"/>
        <charset val="134"/>
      </rPr>
      <t>政府性基金预算资金</t>
    </r>
  </si>
  <si>
    <r>
      <rPr>
        <sz val="11"/>
        <rFont val="宋体"/>
        <charset val="134"/>
      </rPr>
      <t> 外交支出</t>
    </r>
  </si>
  <si>
    <t>50.11</t>
  </si>
  <si>
    <r>
      <rPr>
        <sz val="11"/>
        <rFont val="宋体"/>
        <charset val="134"/>
      </rPr>
      <t>国有资本经营预算资金</t>
    </r>
  </si>
  <si>
    <r>
      <rPr>
        <sz val="11"/>
        <rFont val="宋体"/>
        <charset val="134"/>
      </rPr>
      <t> 国防支出</t>
    </r>
  </si>
  <si>
    <t>11.80</t>
  </si>
  <si>
    <t/>
  </si>
  <si>
    <r>
      <rPr>
        <sz val="11"/>
        <rFont val="宋体"/>
        <charset val="134"/>
      </rPr>
      <t> 公共安全支出</t>
    </r>
  </si>
  <si>
    <t>7,769.47</t>
  </si>
  <si>
    <r>
      <rPr>
        <sz val="11"/>
        <rFont val="宋体"/>
        <charset val="134"/>
      </rPr>
      <t> 教育支出</t>
    </r>
  </si>
  <si>
    <t>372.06</t>
  </si>
  <si>
    <r>
      <rPr>
        <sz val="11"/>
        <rFont val="宋体"/>
        <charset val="134"/>
      </rPr>
      <t> 科学技术支出</t>
    </r>
  </si>
  <si>
    <t>30.13</t>
  </si>
  <si>
    <r>
      <rPr>
        <sz val="11"/>
        <rFont val="宋体"/>
        <charset val="134"/>
      </rPr>
      <t> 文化旅游体育与传媒支出</t>
    </r>
  </si>
  <si>
    <t>27.86</t>
  </si>
  <si>
    <r>
      <rPr>
        <sz val="11"/>
        <rFont val="宋体"/>
        <charset val="134"/>
      </rPr>
      <t> 社会保障和就业支出</t>
    </r>
  </si>
  <si>
    <r>
      <rPr>
        <sz val="11"/>
        <rFont val="宋体"/>
        <charset val="134"/>
      </rPr>
      <t> 社会保险基金支出</t>
    </r>
  </si>
  <si>
    <r>
      <rPr>
        <sz val="11"/>
        <rFont val="宋体"/>
        <charset val="134"/>
      </rPr>
      <t> 卫生健康支出</t>
    </r>
  </si>
  <si>
    <r>
      <rPr>
        <sz val="11"/>
        <rFont val="宋体"/>
        <charset val="134"/>
      </rPr>
      <t> 节能环保支出</t>
    </r>
  </si>
  <si>
    <r>
      <rPr>
        <sz val="11"/>
        <rFont val="宋体"/>
        <charset val="134"/>
      </rPr>
      <t> 城乡社区支出</t>
    </r>
  </si>
  <si>
    <r>
      <rPr>
        <sz val="11"/>
        <rFont val="宋体"/>
        <charset val="134"/>
      </rPr>
      <t> 农林水支出</t>
    </r>
  </si>
  <si>
    <r>
      <rPr>
        <sz val="11"/>
        <rFont val="宋体"/>
        <charset val="134"/>
      </rPr>
      <t> 交通运输支出</t>
    </r>
  </si>
  <si>
    <r>
      <rPr>
        <sz val="11"/>
        <rFont val="宋体"/>
        <charset val="134"/>
      </rPr>
      <t> 资源勘探工业信息等支出</t>
    </r>
  </si>
  <si>
    <r>
      <rPr>
        <sz val="11"/>
        <rFont val="宋体"/>
        <charset val="134"/>
      </rPr>
      <t> 商业服务业等支出</t>
    </r>
  </si>
  <si>
    <r>
      <rPr>
        <sz val="11"/>
        <rFont val="宋体"/>
        <charset val="134"/>
      </rPr>
      <t> 金融支出</t>
    </r>
  </si>
  <si>
    <r>
      <rPr>
        <sz val="11"/>
        <rFont val="宋体"/>
        <charset val="134"/>
      </rPr>
      <t> 援助其他地区支出</t>
    </r>
  </si>
  <si>
    <r>
      <rPr>
        <sz val="11"/>
        <rFont val="宋体"/>
        <charset val="134"/>
      </rPr>
      <t> 自然资源海洋气象等支出</t>
    </r>
  </si>
  <si>
    <r>
      <rPr>
        <sz val="11"/>
        <rFont val="宋体"/>
        <charset val="134"/>
      </rPr>
      <t> 住房保障支出</t>
    </r>
  </si>
  <si>
    <r>
      <rPr>
        <sz val="11"/>
        <rFont val="宋体"/>
        <charset val="134"/>
      </rPr>
      <t> 粮油物资储备支出</t>
    </r>
  </si>
  <si>
    <r>
      <rPr>
        <sz val="11"/>
        <rFont val="宋体"/>
        <charset val="134"/>
      </rPr>
      <t> 国有资本经营预算支出</t>
    </r>
  </si>
  <si>
    <r>
      <rPr>
        <sz val="11"/>
        <rFont val="宋体"/>
        <charset val="134"/>
      </rPr>
      <t> 灾害防治及应急管理支出</t>
    </r>
  </si>
  <si>
    <r>
      <rPr>
        <sz val="11"/>
        <rFont val="宋体"/>
        <charset val="134"/>
      </rPr>
      <t> 预备费</t>
    </r>
  </si>
  <si>
    <r>
      <rPr>
        <sz val="11"/>
        <rFont val="宋体"/>
        <charset val="134"/>
      </rPr>
      <t> 其他支出</t>
    </r>
  </si>
  <si>
    <r>
      <rPr>
        <sz val="11"/>
        <rFont val="宋体"/>
        <charset val="134"/>
      </rPr>
      <t> 转移性支出</t>
    </r>
  </si>
  <si>
    <r>
      <rPr>
        <sz val="11"/>
        <rFont val="宋体"/>
        <charset val="134"/>
      </rPr>
      <t> 债务还本支出</t>
    </r>
  </si>
  <si>
    <r>
      <rPr>
        <sz val="11"/>
        <rFont val="宋体"/>
        <charset val="134"/>
      </rPr>
      <t> 债务付息支出</t>
    </r>
  </si>
  <si>
    <r>
      <rPr>
        <sz val="11"/>
        <rFont val="宋体"/>
        <charset val="134"/>
      </rPr>
      <t> 债务发行费用支出</t>
    </r>
  </si>
  <si>
    <r>
      <rPr>
        <sz val="11"/>
        <rFont val="宋体"/>
        <charset val="134"/>
      </rPr>
      <t> 抗疫特别国债安排的支出</t>
    </r>
  </si>
  <si>
    <r>
      <rPr>
        <sz val="11"/>
        <rFont val="宋体"/>
        <charset val="134"/>
      </rPr>
      <t> 公务员医疗补助支出</t>
    </r>
  </si>
  <si>
    <t>二、上年结转</t>
  </si>
  <si>
    <t>208.17</t>
  </si>
  <si>
    <t>二、结转下年</t>
  </si>
  <si>
    <r>
      <rPr>
        <sz val="11"/>
        <rFont val="宋体"/>
        <charset val="134"/>
      </rPr>
      <t>  （一）一般公共预算拨款</t>
    </r>
  </si>
  <si>
    <r>
      <rPr>
        <sz val="11"/>
        <rFont val="宋体"/>
        <charset val="134"/>
      </rPr>
      <t>  （二）政府性基金预算拨款</t>
    </r>
  </si>
  <si>
    <r>
      <rPr>
        <sz val="11"/>
        <rFont val="宋体"/>
        <charset val="134"/>
      </rPr>
      <t>  （三）国有资本经营预算拨款</t>
    </r>
  </si>
  <si>
    <t>收入总计</t>
  </si>
  <si>
    <t>支出总计</t>
  </si>
  <si>
    <t>一般公共预算支出表</t>
  </si>
  <si>
    <t>支出功能分类科目</t>
  </si>
  <si>
    <t>2025年预算数</t>
  </si>
  <si>
    <t>科目编码</t>
  </si>
  <si>
    <t>科目名称</t>
  </si>
  <si>
    <t>基本支出</t>
  </si>
  <si>
    <t>项目支出</t>
  </si>
  <si>
    <t>类</t>
  </si>
  <si>
    <t>款</t>
  </si>
  <si>
    <t>项</t>
  </si>
  <si>
    <t>合    计</t>
  </si>
  <si>
    <t>461.84</t>
  </si>
  <si>
    <t>7,799.59</t>
  </si>
  <si>
    <t>208</t>
  </si>
  <si>
    <t>社会保障和就业支出</t>
  </si>
  <si>
    <t>20805</t>
  </si>
  <si>
    <t>行政事业单位养老支出</t>
  </si>
  <si>
    <t>2080505</t>
  </si>
  <si>
    <t>机关事业单位基本养老保险缴费支出</t>
  </si>
  <si>
    <t>33.41</t>
  </si>
  <si>
    <t>2080506</t>
  </si>
  <si>
    <t>机关事业单位职业年金缴费支出</t>
  </si>
  <si>
    <t>16.70</t>
  </si>
  <si>
    <t>210</t>
  </si>
  <si>
    <t>卫生健康支出</t>
  </si>
  <si>
    <t>21011</t>
  </si>
  <si>
    <t>行政事业单位医疗</t>
  </si>
  <si>
    <t>2101102</t>
  </si>
  <si>
    <t>事业单位医疗</t>
  </si>
  <si>
    <t>211</t>
  </si>
  <si>
    <t>节能环保支出</t>
  </si>
  <si>
    <t>21104</t>
  </si>
  <si>
    <t>自然生态保护</t>
  </si>
  <si>
    <t>4,769.79</t>
  </si>
  <si>
    <t>2110406</t>
  </si>
  <si>
    <t>自然保护地</t>
  </si>
  <si>
    <t>21105</t>
  </si>
  <si>
    <t>森林保护修复</t>
  </si>
  <si>
    <t>2,999.68</t>
  </si>
  <si>
    <t>2110501</t>
  </si>
  <si>
    <t>森林管护</t>
  </si>
  <si>
    <t>2,718.54</t>
  </si>
  <si>
    <t>2110502</t>
  </si>
  <si>
    <t>社会保险补助</t>
  </si>
  <si>
    <t>281.13</t>
  </si>
  <si>
    <t>213</t>
  </si>
  <si>
    <t>农林水支出</t>
  </si>
  <si>
    <t>21302</t>
  </si>
  <si>
    <t>林业和草原</t>
  </si>
  <si>
    <t>2130204</t>
  </si>
  <si>
    <t>事业机构</t>
  </si>
  <si>
    <t>214</t>
  </si>
  <si>
    <t>交通运输支出</t>
  </si>
  <si>
    <t>21401</t>
  </si>
  <si>
    <t>公路水路运输</t>
  </si>
  <si>
    <t>2140106</t>
  </si>
  <si>
    <t>公路养护</t>
  </si>
  <si>
    <t>221</t>
  </si>
  <si>
    <t>住房保障支出</t>
  </si>
  <si>
    <t>22102</t>
  </si>
  <si>
    <t>住房改革支出</t>
  </si>
  <si>
    <t>2210201</t>
  </si>
  <si>
    <t>住房公积金</t>
  </si>
  <si>
    <t>一般公共预算基本支出表</t>
  </si>
  <si>
    <t>支出经济分类科目</t>
  </si>
  <si>
    <t>2025年基本支出</t>
  </si>
  <si>
    <t>人员经费</t>
  </si>
  <si>
    <t>公用经费</t>
  </si>
  <si>
    <t>332.36</t>
  </si>
  <si>
    <t>129.49</t>
  </si>
  <si>
    <t>301</t>
  </si>
  <si>
    <t>工资福利支出</t>
  </si>
  <si>
    <t>330.90</t>
  </si>
  <si>
    <t>330.30</t>
  </si>
  <si>
    <t>0.60</t>
  </si>
  <si>
    <t>01</t>
  </si>
  <si>
    <t>基本工资</t>
  </si>
  <si>
    <t>64.81</t>
  </si>
  <si>
    <t>02</t>
  </si>
  <si>
    <t>津贴补贴</t>
  </si>
  <si>
    <t>43.58</t>
  </si>
  <si>
    <t>07</t>
  </si>
  <si>
    <t>绩效工资</t>
  </si>
  <si>
    <t>124.04</t>
  </si>
  <si>
    <t>08</t>
  </si>
  <si>
    <t>机关事业单位基本养老保险缴费</t>
  </si>
  <si>
    <t>09</t>
  </si>
  <si>
    <t>职业年金缴费</t>
  </si>
  <si>
    <t>10</t>
  </si>
  <si>
    <t>职工基本医疗保险缴费</t>
  </si>
  <si>
    <t>12</t>
  </si>
  <si>
    <t>其他社会保障缴费</t>
  </si>
  <si>
    <t>1.63</t>
  </si>
  <si>
    <t>13</t>
  </si>
  <si>
    <t>14</t>
  </si>
  <si>
    <t>医疗费</t>
  </si>
  <si>
    <t>1.65</t>
  </si>
  <si>
    <t>99</t>
  </si>
  <si>
    <t>其他工资福利支出</t>
  </si>
  <si>
    <t>5.41</t>
  </si>
  <si>
    <t>4.81</t>
  </si>
  <si>
    <t>302</t>
  </si>
  <si>
    <t>商品和服务支出</t>
  </si>
  <si>
    <t>126.74</t>
  </si>
  <si>
    <t>2.05</t>
  </si>
  <si>
    <t>124.69</t>
  </si>
  <si>
    <t>办公费</t>
  </si>
  <si>
    <t>6.78</t>
  </si>
  <si>
    <t>04</t>
  </si>
  <si>
    <t>手续费</t>
  </si>
  <si>
    <t>0.10</t>
  </si>
  <si>
    <t>05</t>
  </si>
  <si>
    <t>水费</t>
  </si>
  <si>
    <t>1.76</t>
  </si>
  <si>
    <t>06</t>
  </si>
  <si>
    <t>电费</t>
  </si>
  <si>
    <t>12.57</t>
  </si>
  <si>
    <t>邮电费</t>
  </si>
  <si>
    <t>2.25</t>
  </si>
  <si>
    <t>0.20</t>
  </si>
  <si>
    <t>物业管理费</t>
  </si>
  <si>
    <t>25.15</t>
  </si>
  <si>
    <t>11</t>
  </si>
  <si>
    <t>差旅费</t>
  </si>
  <si>
    <t>19.65</t>
  </si>
  <si>
    <t>维修（护）费</t>
  </si>
  <si>
    <t>1.38</t>
  </si>
  <si>
    <t>16</t>
  </si>
  <si>
    <t>培训费</t>
  </si>
  <si>
    <t>4.01</t>
  </si>
  <si>
    <t>17</t>
  </si>
  <si>
    <t>公务接待费</t>
  </si>
  <si>
    <t>3.00</t>
  </si>
  <si>
    <t>28</t>
  </si>
  <si>
    <t>工会经费</t>
  </si>
  <si>
    <t>3.82</t>
  </si>
  <si>
    <t>31</t>
  </si>
  <si>
    <t>公务用车运行维护费</t>
  </si>
  <si>
    <t>11.22</t>
  </si>
  <si>
    <t>39</t>
  </si>
  <si>
    <t>其他交通费用</t>
  </si>
  <si>
    <t>15.00</t>
  </si>
  <si>
    <t>其他商品和服务支出</t>
  </si>
  <si>
    <t>20.04</t>
  </si>
  <si>
    <t>303</t>
  </si>
  <si>
    <t>对个人和家庭的补助</t>
  </si>
  <si>
    <t>生活补助</t>
  </si>
  <si>
    <t>310</t>
  </si>
  <si>
    <t>资本性支出</t>
  </si>
  <si>
    <t>1.20</t>
  </si>
  <si>
    <t>办公设备购置</t>
  </si>
  <si>
    <t>一般公共预算“三公”经费支出表</t>
  </si>
  <si>
    <t>2024年预算数</t>
  </si>
  <si>
    <t>因公出国（境）费</t>
  </si>
  <si>
    <t>公务用车购置及运行费</t>
  </si>
  <si>
    <t>因公出国（境）费用</t>
  </si>
  <si>
    <t>小计</t>
  </si>
  <si>
    <t>公务用车
购置费</t>
  </si>
  <si>
    <t>公务用车
运行费</t>
  </si>
  <si>
    <t>14.22</t>
  </si>
  <si>
    <t>取数说明：取数口径不包含指标类型31、32，不包含因公出国（境）费用（科研）。</t>
  </si>
  <si>
    <t>政府性基金预算支出表</t>
  </si>
  <si>
    <t>本年度未产生与该表相关的预算数据</t>
  </si>
  <si>
    <t>政府性基金预算“三公”经费支出表</t>
  </si>
  <si>
    <t>因公出国
（境）费用</t>
  </si>
  <si>
    <t>国有资本经营预算支出表</t>
  </si>
  <si>
    <t>部门收支总表</t>
  </si>
  <si>
    <r>
      <rPr>
        <sz val="11"/>
        <rFont val="宋体"/>
        <charset val="134"/>
      </rPr>
      <t>一、一般公共预算拨款收入</t>
    </r>
  </si>
  <si>
    <r>
      <rPr>
        <sz val="11"/>
        <rFont val="宋体"/>
        <charset val="134"/>
      </rPr>
      <t> 一、一般公共服务支出</t>
    </r>
  </si>
  <si>
    <r>
      <rPr>
        <sz val="11"/>
        <rFont val="宋体"/>
        <charset val="134"/>
      </rPr>
      <t>二、政府性基金预算拨款收入</t>
    </r>
  </si>
  <si>
    <r>
      <rPr>
        <sz val="11"/>
        <rFont val="宋体"/>
        <charset val="134"/>
      </rPr>
      <t> 二、外交支出</t>
    </r>
  </si>
  <si>
    <r>
      <rPr>
        <sz val="11"/>
        <rFont val="宋体"/>
        <charset val="134"/>
      </rPr>
      <t>三、国有资本经营预算拨款收入</t>
    </r>
  </si>
  <si>
    <r>
      <rPr>
        <sz val="11"/>
        <rFont val="宋体"/>
        <charset val="134"/>
      </rPr>
      <t> 三、国防支出</t>
    </r>
  </si>
  <si>
    <r>
      <rPr>
        <sz val="11"/>
        <rFont val="宋体"/>
        <charset val="134"/>
      </rPr>
      <t>四、财政专户管理资金收入</t>
    </r>
  </si>
  <si>
    <r>
      <rPr>
        <sz val="11"/>
        <rFont val="宋体"/>
        <charset val="134"/>
      </rPr>
      <t> 四、公共安全支出</t>
    </r>
  </si>
  <si>
    <r>
      <rPr>
        <sz val="11"/>
        <rFont val="宋体"/>
        <charset val="134"/>
      </rPr>
      <t>五、事业收入</t>
    </r>
  </si>
  <si>
    <r>
      <rPr>
        <sz val="11"/>
        <rFont val="宋体"/>
        <charset val="134"/>
      </rPr>
      <t> 五、教育支出</t>
    </r>
  </si>
  <si>
    <r>
      <rPr>
        <sz val="11"/>
        <rFont val="宋体"/>
        <charset val="134"/>
      </rPr>
      <t>六、上级补助收入</t>
    </r>
  </si>
  <si>
    <r>
      <rPr>
        <sz val="11"/>
        <rFont val="宋体"/>
        <charset val="134"/>
      </rPr>
      <t> 六、科学技术支出</t>
    </r>
  </si>
  <si>
    <r>
      <rPr>
        <sz val="11"/>
        <rFont val="宋体"/>
        <charset val="134"/>
      </rPr>
      <t>七、附属单位上缴收入</t>
    </r>
  </si>
  <si>
    <r>
      <rPr>
        <sz val="11"/>
        <rFont val="宋体"/>
        <charset val="134"/>
      </rPr>
      <t> 七、文化旅游体育与传媒支出</t>
    </r>
  </si>
  <si>
    <r>
      <rPr>
        <sz val="11"/>
        <rFont val="宋体"/>
        <charset val="134"/>
      </rPr>
      <t>八、事业单位经营收入</t>
    </r>
  </si>
  <si>
    <r>
      <rPr>
        <sz val="11"/>
        <rFont val="宋体"/>
        <charset val="134"/>
      </rPr>
      <t> 八、社会保障和就业支出</t>
    </r>
  </si>
  <si>
    <r>
      <rPr>
        <sz val="11"/>
        <rFont val="宋体"/>
        <charset val="134"/>
      </rPr>
      <t>九、其他收入</t>
    </r>
  </si>
  <si>
    <r>
      <rPr>
        <sz val="11"/>
        <rFont val="宋体"/>
        <charset val="134"/>
      </rPr>
      <t> 九、社会保险基金支出</t>
    </r>
  </si>
  <si>
    <r>
      <rPr>
        <sz val="11"/>
        <rFont val="宋体"/>
        <charset val="134"/>
      </rPr>
      <t> 十、卫生健康支出</t>
    </r>
  </si>
  <si>
    <r>
      <rPr>
        <sz val="11"/>
        <rFont val="宋体"/>
        <charset val="134"/>
      </rPr>
      <t> 十一、节能环保支出</t>
    </r>
  </si>
  <si>
    <r>
      <rPr>
        <sz val="11"/>
        <rFont val="宋体"/>
        <charset val="134"/>
      </rPr>
      <t> 十二、城乡社区支出</t>
    </r>
  </si>
  <si>
    <r>
      <rPr>
        <sz val="11"/>
        <rFont val="宋体"/>
        <charset val="134"/>
      </rPr>
      <t> 十三、农林水支出</t>
    </r>
  </si>
  <si>
    <r>
      <rPr>
        <sz val="11"/>
        <rFont val="宋体"/>
        <charset val="134"/>
      </rPr>
      <t> 十四、交通运输支出</t>
    </r>
  </si>
  <si>
    <r>
      <rPr>
        <sz val="11"/>
        <rFont val="宋体"/>
        <charset val="134"/>
      </rPr>
      <t> 十五、资源勘探工业信息等支出</t>
    </r>
  </si>
  <si>
    <r>
      <rPr>
        <sz val="11"/>
        <rFont val="宋体"/>
        <charset val="134"/>
      </rPr>
      <t> 十六、商业服务业等支出</t>
    </r>
  </si>
  <si>
    <r>
      <rPr>
        <sz val="11"/>
        <rFont val="宋体"/>
        <charset val="134"/>
      </rPr>
      <t> 十七、金融支出</t>
    </r>
  </si>
  <si>
    <r>
      <rPr>
        <sz val="11"/>
        <rFont val="宋体"/>
        <charset val="134"/>
      </rPr>
      <t> 十八、援助其他地区支出</t>
    </r>
  </si>
  <si>
    <r>
      <rPr>
        <sz val="11"/>
        <rFont val="宋体"/>
        <charset val="134"/>
      </rPr>
      <t> 十九、自然资源海洋气象等支出</t>
    </r>
  </si>
  <si>
    <r>
      <rPr>
        <sz val="11"/>
        <rFont val="宋体"/>
        <charset val="134"/>
      </rPr>
      <t> 二十、住房保障支出</t>
    </r>
  </si>
  <si>
    <r>
      <rPr>
        <sz val="11"/>
        <rFont val="宋体"/>
        <charset val="134"/>
      </rPr>
      <t> 二十一、粮油物资储备支出</t>
    </r>
  </si>
  <si>
    <r>
      <rPr>
        <sz val="11"/>
        <rFont val="宋体"/>
        <charset val="134"/>
      </rPr>
      <t> 二十二、国有资本经营预算支出</t>
    </r>
  </si>
  <si>
    <r>
      <rPr>
        <sz val="11"/>
        <rFont val="宋体"/>
        <charset val="134"/>
      </rPr>
      <t> 二十三、灾害防治及应急管理支出</t>
    </r>
  </si>
  <si>
    <r>
      <rPr>
        <sz val="11"/>
        <rFont val="宋体"/>
        <charset val="134"/>
      </rPr>
      <t> 二十四、预备费</t>
    </r>
  </si>
  <si>
    <r>
      <rPr>
        <sz val="11"/>
        <rFont val="宋体"/>
        <charset val="134"/>
      </rPr>
      <t> 二十五、其他支出</t>
    </r>
  </si>
  <si>
    <r>
      <rPr>
        <sz val="11"/>
        <rFont val="宋体"/>
        <charset val="134"/>
      </rPr>
      <t> 二十六、转移性支出</t>
    </r>
  </si>
  <si>
    <r>
      <rPr>
        <sz val="11"/>
        <rFont val="宋体"/>
        <charset val="134"/>
      </rPr>
      <t> 二十七、债务还本支出</t>
    </r>
  </si>
  <si>
    <r>
      <rPr>
        <sz val="11"/>
        <rFont val="宋体"/>
        <charset val="134"/>
      </rPr>
      <t> 二十八、债务付息支出</t>
    </r>
  </si>
  <si>
    <r>
      <rPr>
        <sz val="11"/>
        <rFont val="宋体"/>
        <charset val="134"/>
      </rPr>
      <t> 二十九、债务发行费用支出</t>
    </r>
  </si>
  <si>
    <r>
      <rPr>
        <sz val="11"/>
        <rFont val="宋体"/>
        <charset val="134"/>
      </rPr>
      <t> 三十、抗疫特别国债安排的支出</t>
    </r>
  </si>
  <si>
    <r>
      <rPr>
        <sz val="11"/>
        <rFont val="宋体"/>
        <charset val="134"/>
      </rPr>
      <t> 三十一、公务员医疗补助支出</t>
    </r>
  </si>
  <si>
    <t>本年收入合计</t>
  </si>
  <si>
    <t>本年支出合计</t>
  </si>
  <si>
    <r>
      <rPr>
        <sz val="11"/>
        <rFont val="宋体"/>
        <charset val="134"/>
      </rPr>
      <t>上年结转</t>
    </r>
  </si>
  <si>
    <r>
      <rPr>
        <sz val="11"/>
        <rFont val="宋体"/>
        <charset val="134"/>
      </rPr>
      <t>结转下年</t>
    </r>
  </si>
  <si>
    <t>部门收入总表</t>
  </si>
  <si>
    <t>部门（单位）
代码</t>
  </si>
  <si>
    <t>部门（单位）
名称</t>
  </si>
  <si>
    <t>资金性质</t>
  </si>
  <si>
    <t>上年结转</t>
  </si>
  <si>
    <t>一般公共预算拨款收入</t>
  </si>
  <si>
    <t>政府性基金预算拨款收入</t>
  </si>
  <si>
    <t>国有资本经营预算拨款收入</t>
  </si>
  <si>
    <t>财政专户管理资金收入</t>
  </si>
  <si>
    <t>事业收入</t>
  </si>
  <si>
    <t>上级补助收入</t>
  </si>
  <si>
    <t>附属单位上缴收入</t>
  </si>
  <si>
    <t>事业单位经营收入</t>
  </si>
  <si>
    <t>其他收入</t>
  </si>
  <si>
    <t>302026</t>
  </si>
  <si>
    <t>省热带雨林国家公园管理局尖峰岭分局</t>
  </si>
  <si>
    <t>部门支出总表</t>
  </si>
  <si>
    <t>科学技术支出</t>
  </si>
  <si>
    <t>基础研究</t>
  </si>
  <si>
    <t>自然科学基金</t>
  </si>
  <si>
    <t>项目支出绩效信息表</t>
  </si>
  <si>
    <t>单位名称</t>
  </si>
  <si>
    <t>项目名称</t>
  </si>
  <si>
    <t>预算执行率权重（%）</t>
  </si>
  <si>
    <t>绩效目标</t>
  </si>
  <si>
    <t>一级指标</t>
  </si>
  <si>
    <t>二级指标</t>
  </si>
  <si>
    <t>三级指标</t>
  </si>
  <si>
    <t>绩效指标性质</t>
  </si>
  <si>
    <t>本年绩效指标值</t>
  </si>
  <si>
    <t>绩效度量单位</t>
  </si>
  <si>
    <t>本年权重</t>
  </si>
  <si>
    <t>302026-省热带雨林国家公园管理局尖峰岭分局</t>
  </si>
  <si>
    <t>46000021R000000006640-工资奖金津补贴</t>
  </si>
  <si>
    <t>239.29</t>
  </si>
  <si>
    <t>严格执行相关政策，保障工资及时、足额发放或社保及时、足额缴纳，预算编制科学合理，减少结余资金。</t>
  </si>
  <si>
    <t>产出指标</t>
  </si>
  <si>
    <t>数量指标</t>
  </si>
  <si>
    <t>发放（缴纳）覆盖率</t>
  </si>
  <si>
    <t>＝</t>
  </si>
  <si>
    <t>100</t>
  </si>
  <si>
    <t>%</t>
  </si>
  <si>
    <t>20</t>
  </si>
  <si>
    <t>质量指标</t>
  </si>
  <si>
    <t>标准执行率</t>
  </si>
  <si>
    <t>科目调整次数</t>
  </si>
  <si>
    <t>≤</t>
  </si>
  <si>
    <t>5</t>
  </si>
  <si>
    <t>次</t>
  </si>
  <si>
    <t>效益指标</t>
  </si>
  <si>
    <t>社会效益指标</t>
  </si>
  <si>
    <t>足额保障率（参保率）</t>
  </si>
  <si>
    <t>30</t>
  </si>
  <si>
    <t>302027-省热带雨林国家公园管理局尖峰岭分局</t>
  </si>
  <si>
    <t>46000021R000000006642-养老保险</t>
  </si>
  <si>
    <t>302028-省热带雨林国家公园管理局尖峰岭分局</t>
  </si>
  <si>
    <t>46000021R000000006643-职业年金</t>
  </si>
  <si>
    <t>302029-省热带雨林国家公园管理局尖峰岭分局</t>
  </si>
  <si>
    <t>46000021R000000006644-医疗保险</t>
  </si>
  <si>
    <t>302030-省热带雨林国家公园管理局尖峰岭分局</t>
  </si>
  <si>
    <t>46000021R000000006646-失业保险</t>
  </si>
  <si>
    <t>0.91</t>
  </si>
  <si>
    <t>302031-省热带雨林国家公园管理局尖峰岭分局</t>
  </si>
  <si>
    <t>46000021R000000006647-工伤保险</t>
  </si>
  <si>
    <t>0.73</t>
  </si>
  <si>
    <t>302032-省热带雨林国家公园管理局尖峰岭分局</t>
  </si>
  <si>
    <t>46000021R000000006656-其他工资福利支出</t>
  </si>
  <si>
    <t>302033-省热带雨林国家公园管理局尖峰岭分局</t>
  </si>
  <si>
    <t>46000021R000000006663-住房公积金</t>
  </si>
  <si>
    <t>302034-省热带雨林国家公园管理局尖峰岭分局</t>
  </si>
  <si>
    <t>46000021Y000000006662-公用支出</t>
  </si>
  <si>
    <t>提高预算编制质量，严格执行预算，保障单位日常运转。</t>
  </si>
  <si>
    <t>预算编制质量（∣（执行数-预算数）/预算数∣）</t>
  </si>
  <si>
    <t>经济效益指标</t>
  </si>
  <si>
    <t>三公经费控制率（执行数/预算数）</t>
  </si>
  <si>
    <t>运转保障率</t>
  </si>
  <si>
    <t>302035-省热带雨林国家公园管理局尖峰岭分局</t>
  </si>
  <si>
    <t>46000023T000001072581-农村公路养护补助资金</t>
  </si>
  <si>
    <t>28.00</t>
  </si>
  <si>
    <t>完成乡村道路36公里、村道12公里养护工作，改善公路安全水平，提供人民群众对通行服务满意度。</t>
  </si>
  <si>
    <t>农村公路养护村道12公里</t>
  </si>
  <si>
    <t>≥</t>
  </si>
  <si>
    <t>公里</t>
  </si>
  <si>
    <t>15</t>
  </si>
  <si>
    <t>农村公路养护乡道36公里</t>
  </si>
  <si>
    <t>36</t>
  </si>
  <si>
    <t>资金使用合规性</t>
  </si>
  <si>
    <t>定性</t>
  </si>
  <si>
    <t>是</t>
  </si>
  <si>
    <t>其他</t>
  </si>
  <si>
    <t>完工项目验收合格率</t>
  </si>
  <si>
    <t>302036-省热带雨林国家公园管理局尖峰岭分局</t>
  </si>
  <si>
    <t>对经济发展的促进作用</t>
  </si>
  <si>
    <t>明显</t>
  </si>
  <si>
    <t>公路安全水平</t>
  </si>
  <si>
    <t>提升</t>
  </si>
  <si>
    <t>基本公共服务水平</t>
  </si>
  <si>
    <t>满意度指标</t>
  </si>
  <si>
    <t>服务对象满意度</t>
  </si>
  <si>
    <t>改善通行服务水平群众满意度</t>
  </si>
  <si>
    <t>80</t>
  </si>
  <si>
    <t>302037-省热带雨林国家公园管理局尖峰岭分局</t>
  </si>
  <si>
    <t>46000023T000001103519-国家重点野生动植物保护补助支出</t>
  </si>
  <si>
    <t>8.00</t>
  </si>
  <si>
    <t>1、完善国家级监测站点部门设备，提高重点时期野生动物疫病监测日报率。2、规范野生动物疫源疫病样品采集和保存，提升有效样品采集效率和保存及送样成功率。3、优化海南省异常死亡野生动物处置流程和方法，提高无害化处理比率和效率。</t>
  </si>
  <si>
    <t>时效指标</t>
  </si>
  <si>
    <t>本项目当期任务的实施率（%）</t>
  </si>
  <si>
    <t>90</t>
  </si>
  <si>
    <t>单筒望远镜</t>
  </si>
  <si>
    <t>1</t>
  </si>
  <si>
    <t>个（台、套、件、辆）</t>
  </si>
  <si>
    <t>样品采集冰箱</t>
  </si>
  <si>
    <t>专用笔记本电脑</t>
  </si>
  <si>
    <t>302038-省热带雨林国家公园管理局尖峰岭分局</t>
  </si>
  <si>
    <t>重点时期野生动物疫病监测日报率（%）</t>
  </si>
  <si>
    <t>可持续影响</t>
  </si>
  <si>
    <t>国家重点保护野生动物保护形势</t>
  </si>
  <si>
    <t>持续改善</t>
  </si>
  <si>
    <t>生态效益指标</t>
  </si>
  <si>
    <t>物种安全和生态平衡</t>
  </si>
  <si>
    <t>得到维护</t>
  </si>
  <si>
    <t>46000023T000001239882-鹦哥岭分局走马胎野生资源生境现状调查</t>
  </si>
  <si>
    <t>1.92</t>
  </si>
  <si>
    <t>走马胎现为海南热带雨林国家公园重点保护植物，同时具备药用价值和观赏价值，市场潜力巨大。受人类活动以及不合理采集等影响，走马胎天然资源逐渐稀少。为了对该类珍稀野生植物资源实施抢救性保护，本项目采用实地调查法了解海南热带雨林国家公园鹦哥岭片区走马胎野生群体/个体具体分布位置、数量及其生境状况，收集走马胎种质资源，为走马胎就地及迁地保育提供更好的保护管理措施，同时为该区其他珍稀濒危植物种类的保护与管理提供参考。另外，本项目立足“绿水青山就是金山银山”，实施成果有助于海南省热带雨林国家公园生物多样性保护，对支撑热带雨林国家公园和海南省生态文明建设，都具有十分重要的理论意义和实践意义</t>
  </si>
  <si>
    <t>结项报告</t>
  </si>
  <si>
    <t>份</t>
  </si>
  <si>
    <t>302039-省热带雨林国家公园管理局尖峰岭分局</t>
  </si>
  <si>
    <t>通过验收</t>
  </si>
  <si>
    <t>调查工作照片</t>
  </si>
  <si>
    <t>＞</t>
  </si>
  <si>
    <t>张</t>
  </si>
  <si>
    <t>调查原始数据</t>
  </si>
  <si>
    <t>套</t>
  </si>
  <si>
    <t>通过专家评审</t>
  </si>
  <si>
    <t>302040-省热带雨林国家公园管理局尖峰岭分局</t>
  </si>
  <si>
    <t>发现走马胎植物</t>
  </si>
  <si>
    <t>棵</t>
  </si>
  <si>
    <t>国家公园研究院对项目结果的满意度</t>
  </si>
  <si>
    <t>46000023T000001239891-海南尖峰岭南崖片区海南麂的分布数据收集</t>
  </si>
  <si>
    <t>1.34</t>
  </si>
  <si>
    <t>海南麂（Muntiacus nigripes），原为赤麂海南亚种，是我国国家Ⅱ级重点保护野生动物，在海南热带雨林国家公园脊椎动物优先保护物种名录里的 90 个物种中排名第 32。该物种历史上遍布海南岛分布，曾经的乱捕滥猎已使海南麂变得稀有，有关海南麂在海南岛的野外分布数据也非常缺乏。最近几年我们在尖峰岭南崖片区监测到海南麂的活动影像，但人们对区内该物种的分布情况仍然知之甚少。因此，本项目将采用样线调查和红外相机监测技术相结合的方法，收集尖峰岭南崖片区海南麂的分布现状数据，期望能为珍稀野生海南麂的保护与管理提供数据支撑。</t>
  </si>
  <si>
    <t>302041-省热带雨林国家公园管理局尖峰岭分局</t>
  </si>
  <si>
    <t>专家评审通过率</t>
  </si>
  <si>
    <t>项目验收合格率</t>
  </si>
  <si>
    <t>调查到海南麂数量</t>
  </si>
  <si>
    <t>头/只</t>
  </si>
  <si>
    <t>302042-省热带雨林国家公园管理局尖峰岭分局</t>
  </si>
  <si>
    <t>国家公园研究院对其满意度</t>
  </si>
  <si>
    <t>85</t>
  </si>
  <si>
    <t>46000023T000001239894-海南热带雨林国家公园林业有害生物监测与防治项目</t>
  </si>
  <si>
    <t>89.84</t>
  </si>
  <si>
    <t>通过开展国家公园尖峰岭片区212个松林小班、面积12121.84亩范围内松林小班监测和进行防控防治及试验，有效预防松材线虫病入侵，控制重大林业有害生物扩散蔓延危害，维护国家公园尖峰岭片区生物安全，有效提升森林管护质量</t>
  </si>
  <si>
    <t>项目任务时序完成率</t>
  </si>
  <si>
    <t>95</t>
  </si>
  <si>
    <t>监测防控防治松林面积</t>
  </si>
  <si>
    <t>1025.31</t>
  </si>
  <si>
    <t>亩</t>
  </si>
  <si>
    <t>监测防控防治松树小班</t>
  </si>
  <si>
    <t>212</t>
  </si>
  <si>
    <t>个</t>
  </si>
  <si>
    <t>302043-省热带雨林国家公园管理局尖峰岭分局</t>
  </si>
  <si>
    <t>监测防控防治小班面积</t>
  </si>
  <si>
    <t>12121.84</t>
  </si>
  <si>
    <t>监测准确率</t>
  </si>
  <si>
    <t>项目合格率</t>
  </si>
  <si>
    <t>热带雨林国家公园对环境贡献程度</t>
  </si>
  <si>
    <t>显著提高</t>
  </si>
  <si>
    <t>302044-省热带雨林国家公园管理局尖峰岭分局</t>
  </si>
  <si>
    <t>生态环境质量</t>
  </si>
  <si>
    <t>显著提升</t>
  </si>
  <si>
    <t>项目区域公众满意度</t>
  </si>
  <si>
    <t>46000023T000001239897-尖峰岭分局坡垒种群分布、种群数量及生境现状调查</t>
  </si>
  <si>
    <t>0.48</t>
  </si>
  <si>
    <t>坡垒是海南热带雨林重要的群落构建先锋树种、环境指示植物、生态恢复和公益林优化改 造的首选树种，是海南五大特类材之一。由于前期人类活动、大气候温室效应等影响，坡垒天 然资源已不多，坡垒被列为国家一级保护野生植物。当前或近年来，坡垒这个已处于珍稀濒危 状态下的野生资源是否还在减少？带着这个问题，为了对该类珍稀树种天然基因资源实施抢救 性保护，本项目采用实地调查法了解尖峰岭原生坡垒的个体具体分布位置、数量及其生境状况， 为坡垒就地更好的保护与管理、坡垒种群恢复和人工就地促进更新恢复等奠定研究基础，同时 为该区其他珍稀濒危植物种类的保护与管理提供参考。另外，本项目实施成果对国家生物基因 保存、生物多样性保护、珍贵树种发展，对整个热带雨林植物区系的研究和保护，对支撑热带
雨林国家公园建设，都具有十分重要的理论意义和实践意义。</t>
  </si>
  <si>
    <t>篇（部）</t>
  </si>
  <si>
    <t>原始调查数据</t>
  </si>
  <si>
    <t>302045-省热带雨林国家公园管理局尖峰岭分局</t>
  </si>
  <si>
    <t>通过专家评审率</t>
  </si>
  <si>
    <t>项目实施工作照片</t>
  </si>
  <si>
    <t>坡垒母树数量</t>
  </si>
  <si>
    <t>50</t>
  </si>
  <si>
    <t>302046-省热带雨林国家公园管理局尖峰岭分局</t>
  </si>
  <si>
    <t>通过省国家公园研究院的验收和评审</t>
  </si>
  <si>
    <t>46000023T000001239922-尖峰岭分局海南粗榧资源现状调查与保护策略</t>
  </si>
  <si>
    <t>1.02</t>
  </si>
  <si>
    <t>针对海南热带雨林国家公园管理局尖峰岭分局国家公园678 平方公里林地范围中海南粗榧资源分布现状及种群发展影响因素，以恢复种群数量、改善种群发展趋势、完善后期管理措施等为目标，提出具体的有针对性的保护与管理建议</t>
  </si>
  <si>
    <t>提交项目结题验收报告</t>
  </si>
  <si>
    <t>提供海南粗榧资源现状分布图</t>
  </si>
  <si>
    <t>为下一步生态修复中尖峰岭地区原生海南粗榧应用提供依据</t>
  </si>
  <si>
    <t>优良坏</t>
  </si>
  <si>
    <t>302047-省热带雨林国家公园管理局尖峰岭分局</t>
  </si>
  <si>
    <t>46000023T000001240284-海南热带雨林国家公园管理局尖峰岭分局科普宣教设施建设项目</t>
  </si>
  <si>
    <t>400.00</t>
  </si>
  <si>
    <t>目标是以国家公园为主体的自然保护地体系进一步健全，绿色公共空间不断拓展，人与自然和谐共生的现代化水平不断提升。加强海南热带雨林国家公园尖峰岭片区生态系统原真性和完整性保护，通过实施科普宣教设施建设项目，投入1800万元新建科普宣教生态文化长廊 3484平方米、生态体验步道1336米、科普宣教标识系统牌500块，建立游客解说教育设施及集成系统等设施，进一步完善尖峰岭分局的科普宣教设施建设，增强对游客的生态保护教育功能，</t>
  </si>
  <si>
    <t>生态体验步道</t>
  </si>
  <si>
    <t>1336</t>
  </si>
  <si>
    <t>米</t>
  </si>
  <si>
    <t>科普宣教标识系统牌</t>
  </si>
  <si>
    <t>500</t>
  </si>
  <si>
    <t>块</t>
  </si>
  <si>
    <t>新建科普宣教生态文化长廊</t>
  </si>
  <si>
    <t>3484</t>
  </si>
  <si>
    <t>平方米</t>
  </si>
  <si>
    <t>建立游客解说教育设施及集成系统</t>
  </si>
  <si>
    <t>302048-省热带雨林国家公园管理局尖峰岭分局</t>
  </si>
  <si>
    <t>建设项目验收合格率</t>
  </si>
  <si>
    <t>资金使用效率</t>
  </si>
  <si>
    <t>建筑设施综合利用率</t>
  </si>
  <si>
    <t>相关受益群体满意度</t>
  </si>
  <si>
    <t>302049-省热带雨林国家公园管理局尖峰岭分局</t>
  </si>
  <si>
    <t>46000023T000001242218-海南珍稀药用植物血叶兰的保护与开发</t>
  </si>
  <si>
    <t>血叶兰（Ludisia discolor （Ker - Gawl.）A. Rich.），兰科血叶兰属，多年生草本植物，根茎匍匐，呈淡红色或绿色，茎节明显，肉质肥厚，似莲藕状，植株高10-25厘米，花期2-4月。海南热带雨林国家公园优先保护物种,国家重点二级保护野生植物、CITES附录Ⅱ植物，产于广东、香港、海南、广西和云南南部，生于海拔900-1300米的山坡或沟谷常绿阔叶林下阴湿处，缅甸、越南、泰国、马来西亚、印度尼西亚和大洋洲的纳吐纳群岛也有分布。药材收录于《中华本草》，夏、秋季采收，鲜用或切段晒干，味甘、性凉，主治肺痨咯血、食欲不振、神经衰弱等。其株形优美，可赏花观叶，又可全草入药，是较为珍稀的赏药两用植物。因此，课题根据开发促保护的需要，拟开展尖峰岭片区的资源收集，通过组织培养扩繁技术，以满足药材质量评价和保留遗传宽度的策略进行种质资源回归，同时对水和醇溶性浸出物进行药用成分测定，再通过网络药理学数据库预测靶点、筛选出民间药用方向的关联活性物质，以此分析尖峰岭片区高山区域胁迫环境与人工环境下，血叶兰在代谢组学层面的生物学通路机制，为下一步转录组解析有效成分合成通路、网络药理学分析、海南特殊农业气候拟境栽培技术研究奠定科学基础，从而发挥海南热岛药材产地优势、满足群众健康需求、培育特色产业，并以此形成种质资源市场保障和仿生质量技术保障，实现资源保护宏观目标，也为今后海南热带雨林国家公园同类野生濒危、珍稀药用植物的保护策略提供依据。</t>
  </si>
  <si>
    <t>发表论文</t>
  </si>
  <si>
    <t>份/省</t>
  </si>
  <si>
    <t>项目照片</t>
  </si>
  <si>
    <t>302050-省热带雨林国家公园管理局尖峰岭分局</t>
  </si>
  <si>
    <t>血叶兰机理报告</t>
  </si>
  <si>
    <t>回归种植血叶兰</t>
  </si>
  <si>
    <t>2000</t>
  </si>
  <si>
    <t>株</t>
  </si>
  <si>
    <t>46000023T000001242270-尖峰岭异翅亚目昆虫多样性调查与研究</t>
  </si>
  <si>
    <t>2.11</t>
  </si>
  <si>
    <t>无脊椎动物约占生态系统物种多样性的三分之二，热带地区昆虫物种资源尤为丰富。尽管尖峰岭热带雨林国家公园已经记载大量动物种类，每年依然有昆虫新物种和新发现的报道。本项目拟通过对尖峰岭林区进行为期一年的昆虫的物种调查，完成尖峰岭热带雨林公园核心区生境下的异翅亚目昆虫标本采集、标本整理鉴定以及重要种类的科普识别挂图编制，摸清尖峰岭保护区内主要的异翅亚目昆虫种类本底情况。本项目的实施对尖峰岭重要蝽类昆虫的种类和现状提供基础数据，并对尖峰岭次生林潜在蝽类害虫的防治和捕食性蝽类天敌保护提供参考。</t>
  </si>
  <si>
    <t>302051-省热带雨林国家公园管理局尖峰岭分局</t>
  </si>
  <si>
    <t>项目结题报告</t>
  </si>
  <si>
    <t>本</t>
  </si>
  <si>
    <t>40</t>
  </si>
  <si>
    <t>异翅亚目类昆虫种类及生物多样性</t>
  </si>
  <si>
    <t>3</t>
  </si>
  <si>
    <t>种</t>
  </si>
  <si>
    <t>通过国家公园研究院验收评审</t>
  </si>
  <si>
    <t>302052-省热带雨林国家公园管理局尖峰岭分局</t>
  </si>
  <si>
    <t>46000024T000001257172-森林资源管护</t>
  </si>
  <si>
    <t>1,788.82</t>
  </si>
  <si>
    <t>通过对尖峰岭分局100.10万亩森林资源管护，当年管护人员考核达标率92以上，，森林生态系统生态效益明显发挥，森林生态系统改善可持续明显，项目涉及职工、群众满意度达到85%以上。</t>
  </si>
  <si>
    <t>管护面积（万亩）</t>
  </si>
  <si>
    <t>100.1</t>
  </si>
  <si>
    <t>万亩</t>
  </si>
  <si>
    <t>森林管护人员考核达标率</t>
  </si>
  <si>
    <t>92</t>
  </si>
  <si>
    <t>森林生态系统改善可持续</t>
  </si>
  <si>
    <t>森林生态系统生态效益</t>
  </si>
  <si>
    <t>302053-省热带雨林国家公园管理局尖峰岭分局</t>
  </si>
  <si>
    <t>项目涉及职工、群众满意度（%）</t>
  </si>
  <si>
    <t>46000024T000001265939-国家公园支出</t>
  </si>
  <si>
    <t>360.30</t>
  </si>
  <si>
    <t>通过对尖峰岭分局非国有国家揭公益林面积22.52万亩的管护，带动157人就业上岗，管护人员考核达标率92%以上，森林生态系统生态效益明显发挥，森林生态系统功能改善可持续明显，林区职工及周边群众满意度达85%以上</t>
  </si>
  <si>
    <t>管护非国有国家公益林面积（万亩）</t>
  </si>
  <si>
    <t>22.52</t>
  </si>
  <si>
    <t>管护人员考核达标率</t>
  </si>
  <si>
    <t>森林生态系统功能改善可持续</t>
  </si>
  <si>
    <t>302054-省热带雨林国家公园管理局尖峰岭分局</t>
  </si>
  <si>
    <t>解决护林员就业上岗人数</t>
  </si>
  <si>
    <t>157</t>
  </si>
  <si>
    <t>人数</t>
  </si>
  <si>
    <t>林区职工及周边群众满意度（%）</t>
  </si>
  <si>
    <t>46000024T000001265957-社保费</t>
  </si>
  <si>
    <t>278.61</t>
  </si>
  <si>
    <t>中央级天保社保补助，保障天保工程区社保人员经费发放，社会保险参保率100%，林区职工及周边群众满意度85%以上</t>
  </si>
  <si>
    <t>社会保险参保率（%)</t>
  </si>
  <si>
    <t>302055-省热带雨林国家公园管理局尖峰岭分局</t>
  </si>
  <si>
    <t>天保工程社会保险缴费比例</t>
  </si>
  <si>
    <t>23.075</t>
  </si>
  <si>
    <t>解决缴交社保费参保人数</t>
  </si>
  <si>
    <t>207</t>
  </si>
  <si>
    <t>46000024T000001270201-尖峰岭主峰科普宣教生态体验步道修缮项目</t>
  </si>
  <si>
    <t>906.00</t>
  </si>
  <si>
    <t>海南热带雨林国家公园尖峰岭主峰登山入口 GPS 经纬坐标为 108.8803079,18.70782531 处至尖峰岭主峰观景平台 GPS 经纬坐标为 108.875254,18.714989 处，全长约 1800 米的原有栈道修缮、拓宽至 1.5 米；新建总长约 300 米宽 1.5 米的木栈道连接第二峰 GPS 经纬坐标为 108.877376,18.714848 处；修缮主峰观景平台，修缮栈道休息亭及观景平台，修缮海拔 1299 米处观景平台；修缮登山入口形象；新建第二峰观景平台；新建第二峰风雨廊；新建 3 个瞭望塔、21 个科普标识牌、21 个里程标识牌、21 个休息座凳、10 个垃圾桶、1 个主峰标识</t>
  </si>
  <si>
    <t>标识牌</t>
  </si>
  <si>
    <t>43</t>
  </si>
  <si>
    <t>302056-省热带雨林国家公园管理局尖峰岭分局</t>
  </si>
  <si>
    <t>瞭望塔建设</t>
  </si>
  <si>
    <t>修建观景平台等</t>
  </si>
  <si>
    <t>920</t>
  </si>
  <si>
    <t>修缮登山石栈道</t>
  </si>
  <si>
    <t>450</t>
  </si>
  <si>
    <t>修缮主峰栈道1500米并拓宽至1.5米计2250平方米</t>
  </si>
  <si>
    <t>2250</t>
  </si>
  <si>
    <t>302057-省热带雨林国家公园管理局尖峰岭分局</t>
  </si>
  <si>
    <t>主体项目验收合格率</t>
  </si>
  <si>
    <t>302058-省热带雨林国家公园管理局尖峰岭分局</t>
  </si>
  <si>
    <t>46000024T000001270204-尖峰岭自然保护教育与生态体验栈道改造建设项目</t>
  </si>
  <si>
    <t>255.00</t>
  </si>
  <si>
    <t>鸣凤谷栈道改造建设2329米，景观平台建设16座共300平方米</t>
  </si>
  <si>
    <t>改造步行栈道</t>
  </si>
  <si>
    <t>2329</t>
  </si>
  <si>
    <t>25</t>
  </si>
  <si>
    <t>观景平台建设</t>
  </si>
  <si>
    <t>座</t>
  </si>
  <si>
    <t>302059-省热带雨林国家公园管理局尖峰岭分局</t>
  </si>
  <si>
    <t>46000024T000001270207-尖峰岭森林步道建设项目</t>
  </si>
  <si>
    <t>111.00</t>
  </si>
  <si>
    <t>建设道路系统工程：步道清理 清理总长 6897 m，步道建设 步道建设总长 6897 m
保障系统工程：标识标牌 建设标示标牌 46 个，
安全设施 天池步道建设安全护栏总长 1944 m，。
步道其他工程：步道沿途建设休息亭 3 个，观景点 12 个，垃圾箱 10 个</t>
  </si>
  <si>
    <t>标识标牌</t>
  </si>
  <si>
    <t>46</t>
  </si>
  <si>
    <t>建设休息亭</t>
  </si>
  <si>
    <t>步道清理、建设</t>
  </si>
  <si>
    <t>6879</t>
  </si>
  <si>
    <t>302060-省热带雨林国家公园管理局尖峰岭分局</t>
  </si>
  <si>
    <t>天池步道建设安全护栏</t>
  </si>
  <si>
    <t>1944</t>
  </si>
  <si>
    <t>302061-省热带雨林国家公园管理局尖峰岭分局</t>
  </si>
  <si>
    <t>46000024T000001270210-海南热带雨林国家公园尖峰岭片区海南坡鹿迁地保护工程项目</t>
  </si>
  <si>
    <t>1,123.00</t>
  </si>
  <si>
    <t>坡鹿迁地实施，栖息地生境优化建设、种植牧草种植及维护、管护站建设、驯化区、野放区物理围栏铺设、监控系统等</t>
  </si>
  <si>
    <t>物理围栏</t>
  </si>
  <si>
    <t>14.07</t>
  </si>
  <si>
    <t>千米</t>
  </si>
  <si>
    <t>新建管护木屋</t>
  </si>
  <si>
    <t>225</t>
  </si>
  <si>
    <t>坡鹿栖息地优化</t>
  </si>
  <si>
    <t>公顷</t>
  </si>
  <si>
    <t>302062-省热带雨林国家公园管理局尖峰岭分局</t>
  </si>
  <si>
    <t>302063-省热带雨林国家公园管理局尖峰岭分局</t>
  </si>
  <si>
    <t>46000024T000001270213-海南热带雨林国家公园尖峰岭片区海南水鹿野放工程项目</t>
  </si>
  <si>
    <t>686.00</t>
  </si>
  <si>
    <t>建设水鹿野放、栖息地生境优化、物理围栏、监控系统、科研监测等</t>
  </si>
  <si>
    <t>蓄水池</t>
  </si>
  <si>
    <t>6</t>
  </si>
  <si>
    <t>水鹿保护围栏</t>
  </si>
  <si>
    <t>13618</t>
  </si>
  <si>
    <t>新建观察哨所</t>
  </si>
  <si>
    <t>96</t>
  </si>
  <si>
    <t>野放区牧草、本地草木种植</t>
  </si>
  <si>
    <t>7640</t>
  </si>
  <si>
    <t>302064-省热带雨林国家公园管理局尖峰岭分局</t>
  </si>
  <si>
    <t>302065-省热带雨林国家公园管理局尖峰岭分局</t>
  </si>
  <si>
    <t>46000024T000001355822-项目前期工作经费</t>
  </si>
  <si>
    <t>30.00</t>
  </si>
  <si>
    <t>完成尖峰岭分局公园入口区概念性规划编制、访客中心可研编制</t>
  </si>
  <si>
    <t>尖峰岭片区西入口控制性详细规划等</t>
  </si>
  <si>
    <t>4</t>
  </si>
  <si>
    <t>46000024T000001357294-海南尖峰岭生态修复保障性苗圃苗木抚育项目</t>
  </si>
  <si>
    <t>7.00</t>
  </si>
  <si>
    <t>生态修复保障性苗圃苗木的抚育对开展海南热带雨林国家公园的生态修复起到苗木保障作用。生态修复保障性苗圃面积为15亩，培育30万株乡土树种苗木，开展苗木抚育项目可为海南热带雨林生态修复工程的实施提供及时、可靠、优质的苗木。</t>
  </si>
  <si>
    <t>项目建设资金拨付及时率</t>
  </si>
  <si>
    <t>302066-省热带雨林国家公园管理局尖峰岭分局</t>
  </si>
  <si>
    <t>主体项目完成率</t>
  </si>
  <si>
    <t>主体项目合格率</t>
  </si>
  <si>
    <t>公众对生态保护意识明显提高率</t>
  </si>
  <si>
    <t>302067-省热带雨林国家公园管理局尖峰岭分局</t>
  </si>
  <si>
    <t>46000025T000001440976-尖峰岭天池展示区科研和访问中心建设项目</t>
  </si>
  <si>
    <t>75.00</t>
  </si>
  <si>
    <t>尖峰岭天池展示区科研和访问中心建设项目(一期)，本次建设内容主要包括:访问中心及科研监测中心的土建工程、水电安装工程、消防工程、装修工程,同时建设相应的室外给排水、电气、监控等配套工程。一期工程规划用地面积2076.62㎡，总规划建筑面积1532.58㎡，主要建设1栋地上3层访问中心,建筑面积582.85㎡,1栋地上2层科研监测中心,建筑面949.73㎡</t>
  </si>
  <si>
    <t>项目按计划完工率</t>
  </si>
  <si>
    <t>建设(改造、修缮)工程量</t>
  </si>
  <si>
    <t>1532.58</t>
  </si>
  <si>
    <t>平方米/公里</t>
  </si>
  <si>
    <t>竣工验收合格率</t>
  </si>
  <si>
    <t>建筑（工程）综合利用率</t>
  </si>
  <si>
    <t>302068-省热带雨林国家公园管理局尖峰岭分局</t>
  </si>
  <si>
    <t>受益群体满意度</t>
  </si>
  <si>
    <t>46000025T000001446994-森林生态保护修复补偿支出</t>
  </si>
  <si>
    <t>461.85</t>
  </si>
  <si>
    <t>通过对尖峰岭分局100.10万亩公益林的管护，带动313人就业上岗，管护人员考核达标率92%以上，森林生态系统生态效益明显发挥，森林生态系统功能改善可持续明显，林区职工及周边群众满意度达85%以上</t>
  </si>
  <si>
    <t>管护公益林面积（万亩）</t>
  </si>
  <si>
    <t>76.89</t>
  </si>
  <si>
    <t>302069-省热带雨林国家公园管理局尖峰岭分局</t>
  </si>
  <si>
    <t>313</t>
  </si>
  <si>
    <t>人</t>
  </si>
  <si>
    <t>林区职工及周边群众满意度（%</t>
  </si>
  <si>
    <t>46000025T000001449503-退化林近自然修复项目</t>
  </si>
  <si>
    <t>314.00</t>
  </si>
  <si>
    <t xml:space="preserve">完成1050亩人工林退化林和低质低效林生态修复，通过多种不同树种组合和栽培模式试验及跟踪监测，构建评价技术体系，对形成群落的多样性、生产力和稳定性等方面进行预期性评价，以确定海南热带雨林国家公园的退化林近自然修复的最适合模式。
</t>
  </si>
  <si>
    <t>302070-省热带雨林国家公园管理局尖峰岭分局</t>
  </si>
  <si>
    <t>苗木培育成活达标率</t>
  </si>
  <si>
    <t>退化林生态修复面积</t>
  </si>
  <si>
    <t>1050</t>
  </si>
  <si>
    <t>项目资金使用率</t>
  </si>
  <si>
    <t>97</t>
  </si>
  <si>
    <t>生态修复区域林木面积覆盖率</t>
  </si>
  <si>
    <t>302071-省热带雨林国家公园管理局尖峰岭分局</t>
  </si>
  <si>
    <t>46000025T000001491429-生态系统保护修复项目</t>
  </si>
  <si>
    <t xml:space="preserve">2023年，尖峰岭分局在中沙管理站2021年金钟藤防治迹地区域内，组织开展了1000亩生态修复工程，选择适应性强、幼树生长较快、生态和经济可行的包括红花天料木（母生）、秋枫、油楠在内的10余种乡土树种进行了人工混交造林。由于金钟藤的防治难度较高，容易死灰复燃，为加快郁闭成林，确保生态修复质量，计划对区域内林木开展森林抚育，主要包括补植、割灌除草（含“斩草除根”再次萌发的金钟藤）和松土施肥等措施，加快人工促进天然更新，共抚育2次
</t>
  </si>
  <si>
    <t>森林抚育当期任务完成率</t>
  </si>
  <si>
    <t>森林抚育面积</t>
  </si>
  <si>
    <t>1000</t>
  </si>
  <si>
    <t>森林抚育质量合格率</t>
  </si>
  <si>
    <t>302072-省热带雨林国家公园管理局尖峰岭分局</t>
  </si>
  <si>
    <t>带动就业人数</t>
  </si>
  <si>
    <t>有利于优质树种持续生长</t>
  </si>
  <si>
    <t>受益群众满意度</t>
  </si>
  <si>
    <t>46000025T000001498316-尖峰岭天池堤坝应急加固工程</t>
  </si>
  <si>
    <t>55.00</t>
  </si>
  <si>
    <t xml:space="preserve">
1.天池堤坝应急加固100米，对天池水库大坝坝前坡新建15cm厚C20砼护坡；2.溢洪道进口段两侧挡墙于迎水侧新建15cm厚C25钢筋砼护面；3.溢洪道控制段两侧挡墙位置各新建一道砼刺墙，每道砼刺墙宽度为0.5m，长度为10m。对因施工刺墙时破坏的两侧混凝土道路进行恢复重建。于控制段两侧挡墙位置进行充填灌浆加固处理；4.对溢洪道控制段及泄槽段两侧挡墙墙后进行土方开挖，对已失效的排水反滤系统进行挖除新建；5.对溢洪道泄槽段原底板及底板排水暗沟拆除后新建C25钢筋砼底板及底板排水系统。</t>
  </si>
  <si>
    <t>天池堤坝应急加固</t>
  </si>
  <si>
    <t>302073-省热带雨林国家公园管理局尖峰岭分局</t>
  </si>
  <si>
    <t>成本指标</t>
  </si>
  <si>
    <t>经济成本指标</t>
  </si>
  <si>
    <t>超概算控制10%以内</t>
  </si>
  <si>
    <t>302074-省热带雨林国家公园管理局尖峰岭分局</t>
  </si>
  <si>
    <t>46000025T000001509934-科普场所提质改造项目</t>
  </si>
  <si>
    <t>606.00</t>
  </si>
  <si>
    <t>通过科普场所的提质改造，提供更优质的科普教育服务，能够提升公众科学素养，促进生态文明建设，增强社会的可持续发展能力。</t>
  </si>
  <si>
    <t>项目资金拨付及时率</t>
  </si>
  <si>
    <t>尖峰岭科普场所提质改造</t>
  </si>
  <si>
    <t>处</t>
  </si>
  <si>
    <t>热带雨林国家公园对环境质量贡献程度</t>
  </si>
  <si>
    <t>302075-省热带雨林国家公园管理局尖峰岭分局</t>
  </si>
  <si>
    <t>生态系统服务功能价值</t>
  </si>
  <si>
    <t>增加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</si>
</sst>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m&quot;月&quot;dd&quot;日&quot;"/>
  </numFmts>
  <fonts count="46">
    <font>
      <sz val="11"/>
      <color indexed="8"/>
      <name val="宋体"/>
      <charset val="1"/>
      <scheme val="minor"/>
    </font>
    <font>
      <sz val="9"/>
      <color rgb="FF000000"/>
      <name val="SimSun"/>
      <charset val="134"/>
    </font>
    <font>
      <sz val="11"/>
      <color rgb="FFC2C3C4"/>
      <name val="宋体"/>
      <charset val="134"/>
    </font>
    <font>
      <sz val="11"/>
      <color rgb="FF000000"/>
      <name val="宋体"/>
      <charset val="134"/>
    </font>
    <font>
      <b/>
      <sz val="16"/>
      <color rgb="FF000000"/>
      <name val="黑体"/>
      <charset val="134"/>
    </font>
    <font>
      <sz val="9"/>
      <color rgb="FF000000"/>
      <name val="simhei"/>
      <charset val="134"/>
    </font>
    <font>
      <b/>
      <sz val="11"/>
      <color rgb="FF000000"/>
      <name val="宋体"/>
      <charset val="134"/>
    </font>
    <font>
      <sz val="9"/>
      <color rgb="FF000000"/>
      <name val="宋体"/>
      <charset val="134"/>
    </font>
    <font>
      <sz val="11"/>
      <color rgb="FF000000"/>
      <name val="SimSun"/>
      <charset val="134"/>
    </font>
    <font>
      <sz val="9"/>
      <color rgb="FFC0C0C0"/>
      <name val="SimSun"/>
      <charset val="134"/>
    </font>
    <font>
      <sz val="10"/>
      <color rgb="FFC0C0C0"/>
      <name val="宋体"/>
      <charset val="134"/>
    </font>
    <font>
      <sz val="11"/>
      <color rgb="FFC0C0C0"/>
      <name val="宋体"/>
      <charset val="134"/>
    </font>
    <font>
      <sz val="9"/>
      <name val="SimSun"/>
      <charset val="134"/>
    </font>
    <font>
      <b/>
      <sz val="9"/>
      <color rgb="FF000000"/>
      <name val="SimSun"/>
      <charset val="134"/>
    </font>
    <font>
      <b/>
      <sz val="11"/>
      <color rgb="FF000000"/>
      <name val="SimSun"/>
      <charset val="134"/>
    </font>
    <font>
      <sz val="9"/>
      <color rgb="FFC0C0C0"/>
      <name val="宋体"/>
      <charset val="134"/>
    </font>
    <font>
      <sz val="11"/>
      <color rgb="FFFFFFFF"/>
      <name val="宋体"/>
      <charset val="134"/>
    </font>
    <font>
      <b/>
      <sz val="9"/>
      <color rgb="FF000000"/>
      <name val="宋体"/>
      <charset val="134"/>
    </font>
    <font>
      <sz val="10"/>
      <color rgb="FF000000"/>
      <name val="宋体"/>
      <charset val="134"/>
    </font>
    <font>
      <sz val="10"/>
      <name val="宋体"/>
      <charset val="134"/>
    </font>
    <font>
      <sz val="10"/>
      <color rgb="FFC0C0C0"/>
      <name val="SimSun"/>
      <charset val="134"/>
    </font>
    <font>
      <sz val="10"/>
      <color rgb="FF000000"/>
      <name val="SimSun"/>
      <charset val="134"/>
    </font>
    <font>
      <b/>
      <sz val="36"/>
      <color rgb="FF000000"/>
      <name val="黑体"/>
      <charset val="134"/>
    </font>
    <font>
      <b/>
      <sz val="22"/>
      <color rgb="FF000000"/>
      <name val="楷体"/>
      <charset val="134"/>
    </font>
    <font>
      <b/>
      <sz val="16"/>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right/>
      <top style="thin">
        <color rgb="FFFFFFFF"/>
      </top>
      <bottom/>
      <diagonal/>
    </border>
    <border>
      <left style="thin">
        <color rgb="FFC2C3C4"/>
      </left>
      <right/>
      <top style="thin">
        <color rgb="FFC2C3C4"/>
      </top>
      <bottom style="thin">
        <color rgb="FFC2C3C4"/>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FFFFFF"/>
      </left>
      <right/>
      <top/>
      <bottom style="thin">
        <color rgb="FFFFFFFF"/>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style="thin">
        <color rgb="FFFFFFFF"/>
      </right>
      <top/>
      <bottom/>
      <diagonal/>
    </border>
    <border>
      <left style="thin">
        <color rgb="FFFFFFFF"/>
      </left>
      <right/>
      <top/>
      <bottom/>
      <diagonal/>
    </border>
    <border>
      <left/>
      <right/>
      <top/>
      <bottom style="thin">
        <color rgb="FFFFFFF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4" borderId="19"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20" applyNumberFormat="0" applyFill="0" applyAlignment="0" applyProtection="0">
      <alignment vertical="center"/>
    </xf>
    <xf numFmtId="0" fontId="32" fillId="0" borderId="20" applyNumberFormat="0" applyFill="0" applyAlignment="0" applyProtection="0">
      <alignment vertical="center"/>
    </xf>
    <xf numFmtId="0" fontId="33" fillId="0" borderId="21" applyNumberFormat="0" applyFill="0" applyAlignment="0" applyProtection="0">
      <alignment vertical="center"/>
    </xf>
    <xf numFmtId="0" fontId="33" fillId="0" borderId="0" applyNumberFormat="0" applyFill="0" applyBorder="0" applyAlignment="0" applyProtection="0">
      <alignment vertical="center"/>
    </xf>
    <xf numFmtId="0" fontId="34" fillId="5" borderId="22" applyNumberFormat="0" applyAlignment="0" applyProtection="0">
      <alignment vertical="center"/>
    </xf>
    <xf numFmtId="0" fontId="35" fillId="6" borderId="23" applyNumberFormat="0" applyAlignment="0" applyProtection="0">
      <alignment vertical="center"/>
    </xf>
    <xf numFmtId="0" fontId="36" fillId="6" borderId="22" applyNumberFormat="0" applyAlignment="0" applyProtection="0">
      <alignment vertical="center"/>
    </xf>
    <xf numFmtId="0" fontId="37" fillId="7" borderId="24" applyNumberFormat="0" applyAlignment="0" applyProtection="0">
      <alignment vertical="center"/>
    </xf>
    <xf numFmtId="0" fontId="38" fillId="0" borderId="25" applyNumberFormat="0" applyFill="0" applyAlignment="0" applyProtection="0">
      <alignment vertical="center"/>
    </xf>
    <xf numFmtId="0" fontId="39" fillId="0" borderId="26" applyNumberFormat="0" applyFill="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4" fillId="12" borderId="0" applyNumberFormat="0" applyBorder="0" applyAlignment="0" applyProtection="0">
      <alignment vertical="center"/>
    </xf>
    <xf numFmtId="0" fontId="44"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4"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3" fillId="34" borderId="0" applyNumberFormat="0" applyBorder="0" applyAlignment="0" applyProtection="0">
      <alignment vertical="center"/>
    </xf>
  </cellStyleXfs>
  <cellXfs count="101">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1" fillId="0" borderId="2" xfId="0" applyFont="1" applyBorder="1" applyAlignment="1">
      <alignment vertical="center" wrapText="1"/>
    </xf>
    <xf numFmtId="0" fontId="3" fillId="0" borderId="2" xfId="0" applyFont="1" applyBorder="1" applyAlignment="1">
      <alignment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 fillId="0" borderId="5" xfId="0" applyFont="1" applyBorder="1" applyAlignment="1">
      <alignment vertical="center" wrapText="1"/>
    </xf>
    <xf numFmtId="0" fontId="3" fillId="0" borderId="6" xfId="0" applyFont="1" applyBorder="1" applyAlignment="1">
      <alignment vertical="center" wrapText="1"/>
    </xf>
    <xf numFmtId="0" fontId="5" fillId="0" borderId="6" xfId="0" applyFont="1" applyBorder="1" applyAlignment="1">
      <alignment vertical="center" wrapText="1"/>
    </xf>
    <xf numFmtId="0" fontId="1" fillId="0" borderId="7" xfId="0" applyFont="1" applyBorder="1" applyAlignment="1">
      <alignment vertical="center" wrapText="1"/>
    </xf>
    <xf numFmtId="0" fontId="6" fillId="2" borderId="8" xfId="0" applyFont="1" applyFill="1" applyBorder="1" applyAlignment="1">
      <alignment horizontal="center" vertical="center" wrapText="1"/>
    </xf>
    <xf numFmtId="0" fontId="5" fillId="0" borderId="7" xfId="0" applyFont="1" applyBorder="1" applyAlignment="1">
      <alignment vertical="center" wrapText="1"/>
    </xf>
    <xf numFmtId="0" fontId="5" fillId="0" borderId="2" xfId="0" applyFont="1" applyBorder="1" applyAlignment="1">
      <alignment vertical="center" wrapText="1"/>
    </xf>
    <xf numFmtId="0" fontId="7" fillId="0" borderId="9" xfId="0" applyFont="1" applyBorder="1" applyAlignment="1">
      <alignmen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10" fontId="7" fillId="0" borderId="9" xfId="3" applyNumberFormat="1" applyFont="1" applyBorder="1" applyAlignment="1">
      <alignment horizontal="center" vertical="center" wrapText="1"/>
    </xf>
    <xf numFmtId="0" fontId="3" fillId="0" borderId="11" xfId="0" applyFont="1" applyBorder="1" applyAlignment="1">
      <alignment horizontal="right" vertical="center"/>
    </xf>
    <xf numFmtId="10" fontId="7" fillId="0" borderId="0" xfId="3" applyNumberFormat="1" applyFont="1" applyAlignment="1">
      <alignment horizontal="center" vertical="center" wrapText="1"/>
    </xf>
    <xf numFmtId="0" fontId="3" fillId="0" borderId="12" xfId="0" applyFont="1" applyBorder="1" applyAlignment="1">
      <alignment horizontal="right" vertical="center"/>
    </xf>
    <xf numFmtId="0" fontId="1" fillId="0" borderId="13" xfId="0" applyFont="1" applyBorder="1" applyAlignment="1">
      <alignment vertical="center" wrapText="1"/>
    </xf>
    <xf numFmtId="0" fontId="1" fillId="0" borderId="14" xfId="0" applyFont="1" applyBorder="1" applyAlignment="1">
      <alignment vertical="center" wrapText="1"/>
    </xf>
    <xf numFmtId="0" fontId="8" fillId="0" borderId="6" xfId="0" applyFont="1" applyBorder="1" applyAlignment="1">
      <alignment horizontal="center" vertical="center" wrapText="1"/>
    </xf>
    <xf numFmtId="0" fontId="1" fillId="0" borderId="15" xfId="0" applyFont="1" applyBorder="1" applyAlignment="1">
      <alignment vertical="center" wrapText="1"/>
    </xf>
    <xf numFmtId="0" fontId="5" fillId="0" borderId="13" xfId="0" applyFont="1" applyBorder="1" applyAlignment="1">
      <alignment vertical="center" wrapText="1"/>
    </xf>
    <xf numFmtId="0" fontId="3" fillId="0" borderId="8" xfId="0" applyFont="1" applyBorder="1" applyAlignment="1">
      <alignment horizontal="left" vertical="center"/>
    </xf>
    <xf numFmtId="0" fontId="7" fillId="0" borderId="15" xfId="0" applyFont="1" applyBorder="1" applyAlignment="1">
      <alignment vertical="center" wrapText="1"/>
    </xf>
    <xf numFmtId="0" fontId="9" fillId="0" borderId="7" xfId="0" applyFont="1" applyBorder="1" applyAlignment="1">
      <alignment vertical="center" wrapText="1"/>
    </xf>
    <xf numFmtId="0" fontId="10" fillId="0" borderId="4" xfId="0" applyFont="1" applyBorder="1" applyAlignment="1">
      <alignment vertical="center" wrapText="1"/>
    </xf>
    <xf numFmtId="0" fontId="11" fillId="0" borderId="4" xfId="0" applyFont="1" applyBorder="1" applyAlignment="1">
      <alignment vertical="center" wrapText="1"/>
    </xf>
    <xf numFmtId="0" fontId="9" fillId="0" borderId="4" xfId="0" applyFont="1" applyBorder="1" applyAlignment="1">
      <alignment vertical="center" wrapText="1"/>
    </xf>
    <xf numFmtId="0" fontId="7" fillId="0" borderId="6" xfId="0" applyFont="1" applyBorder="1" applyAlignment="1">
      <alignment vertical="center" wrapText="1"/>
    </xf>
    <xf numFmtId="0" fontId="1" fillId="0" borderId="6" xfId="0" applyFont="1" applyBorder="1" applyAlignment="1">
      <alignment vertical="center" wrapText="1"/>
    </xf>
    <xf numFmtId="0" fontId="6" fillId="2" borderId="8" xfId="0" applyFont="1" applyFill="1" applyBorder="1" applyAlignment="1">
      <alignment horizontal="center" vertical="center"/>
    </xf>
    <xf numFmtId="0" fontId="12" fillId="0" borderId="0" xfId="0" applyFont="1" applyBorder="1" applyAlignment="1">
      <alignment vertical="center" wrapText="1"/>
    </xf>
    <xf numFmtId="0" fontId="13" fillId="0" borderId="7" xfId="0" applyFont="1" applyBorder="1" applyAlignment="1">
      <alignment vertical="center" wrapText="1"/>
    </xf>
    <xf numFmtId="0" fontId="6" fillId="0" borderId="8" xfId="0" applyFont="1" applyBorder="1" applyAlignment="1">
      <alignment horizontal="center" vertical="center"/>
    </xf>
    <xf numFmtId="0" fontId="14" fillId="0" borderId="8" xfId="0" applyFont="1" applyBorder="1" applyAlignment="1">
      <alignment horizontal="right" vertical="center"/>
    </xf>
    <xf numFmtId="0" fontId="7" fillId="0" borderId="7" xfId="0" applyFont="1" applyBorder="1" applyAlignment="1">
      <alignment vertical="center" wrapText="1"/>
    </xf>
    <xf numFmtId="0" fontId="3" fillId="3" borderId="8" xfId="0" applyFont="1" applyFill="1" applyBorder="1" applyAlignment="1">
      <alignment horizontal="left" vertical="center"/>
    </xf>
    <xf numFmtId="0" fontId="3" fillId="3" borderId="8" xfId="0" applyFont="1" applyFill="1" applyBorder="1" applyAlignment="1">
      <alignment horizontal="center" vertical="center"/>
    </xf>
    <xf numFmtId="0" fontId="8" fillId="0" borderId="12" xfId="0" applyFont="1" applyBorder="1" applyAlignment="1">
      <alignment horizontal="right" vertical="center"/>
    </xf>
    <xf numFmtId="0" fontId="3" fillId="0" borderId="8" xfId="0" applyFont="1" applyBorder="1" applyAlignment="1">
      <alignment horizontal="right" vertical="center"/>
    </xf>
    <xf numFmtId="0" fontId="7" fillId="0" borderId="16" xfId="0" applyFont="1" applyBorder="1" applyAlignment="1">
      <alignment vertical="center" wrapText="1"/>
    </xf>
    <xf numFmtId="0" fontId="7" fillId="0" borderId="16" xfId="0" applyFont="1" applyFill="1" applyBorder="1" applyAlignment="1">
      <alignment vertical="center" wrapText="1"/>
    </xf>
    <xf numFmtId="0" fontId="0" fillId="0" borderId="0" xfId="0" applyFont="1" applyFill="1" applyAlignment="1">
      <alignment vertical="center"/>
    </xf>
    <xf numFmtId="0" fontId="8" fillId="0" borderId="8" xfId="0" applyFont="1" applyBorder="1" applyAlignment="1">
      <alignment horizontal="right" vertical="center"/>
    </xf>
    <xf numFmtId="0" fontId="7" fillId="0" borderId="17" xfId="0" applyFont="1" applyBorder="1" applyAlignment="1">
      <alignment vertical="center" wrapText="1"/>
    </xf>
    <xf numFmtId="0" fontId="9" fillId="0" borderId="4" xfId="0" applyFont="1" applyBorder="1">
      <alignment vertical="center"/>
    </xf>
    <xf numFmtId="0" fontId="10" fillId="0" borderId="4" xfId="0" applyFont="1" applyBorder="1">
      <alignment vertical="center"/>
    </xf>
    <xf numFmtId="0" fontId="15" fillId="0" borderId="4" xfId="0" applyFont="1" applyBorder="1" applyAlignment="1">
      <alignment vertical="center" wrapText="1"/>
    </xf>
    <xf numFmtId="0" fontId="1" fillId="0" borderId="4" xfId="0" applyFont="1" applyBorder="1">
      <alignment vertical="center"/>
    </xf>
    <xf numFmtId="0" fontId="1" fillId="0" borderId="6" xfId="0" applyFont="1" applyBorder="1">
      <alignment vertical="center"/>
    </xf>
    <xf numFmtId="0" fontId="16" fillId="0" borderId="6" xfId="0" applyFont="1" applyBorder="1">
      <alignment vertical="center"/>
    </xf>
    <xf numFmtId="0" fontId="10" fillId="0" borderId="6" xfId="0" applyFont="1" applyBorder="1" applyAlignment="1">
      <alignment vertical="center" wrapText="1"/>
    </xf>
    <xf numFmtId="0" fontId="8" fillId="0" borderId="6" xfId="0" applyFont="1" applyBorder="1" applyAlignment="1">
      <alignment horizontal="right" vertical="center"/>
    </xf>
    <xf numFmtId="0" fontId="1" fillId="0" borderId="14" xfId="0" applyFont="1" applyBorder="1">
      <alignment vertical="center"/>
    </xf>
    <xf numFmtId="0" fontId="17" fillId="0" borderId="14" xfId="0" applyFont="1" applyBorder="1">
      <alignment vertical="center"/>
    </xf>
    <xf numFmtId="0" fontId="6" fillId="0" borderId="8" xfId="0" applyFont="1" applyBorder="1" applyAlignment="1">
      <alignment horizontal="right" vertical="center"/>
    </xf>
    <xf numFmtId="0" fontId="1" fillId="0" borderId="16" xfId="0" applyFont="1" applyBorder="1">
      <alignment vertical="center"/>
    </xf>
    <xf numFmtId="0" fontId="18" fillId="0" borderId="8" xfId="0" applyFont="1" applyBorder="1" applyAlignment="1">
      <alignment horizontal="left" vertical="center"/>
    </xf>
    <xf numFmtId="0" fontId="19" fillId="0" borderId="8" xfId="0" applyFont="1" applyBorder="1" applyAlignment="1">
      <alignment horizontal="left" vertical="center" wrapText="1"/>
    </xf>
    <xf numFmtId="0" fontId="18" fillId="0" borderId="8" xfId="0" applyFont="1" applyBorder="1" applyAlignment="1">
      <alignment horizontal="right" vertical="center"/>
    </xf>
    <xf numFmtId="0" fontId="9" fillId="0" borderId="14" xfId="0" applyFont="1" applyBorder="1" applyAlignment="1">
      <alignment vertical="center" wrapText="1"/>
    </xf>
    <xf numFmtId="0" fontId="17" fillId="0" borderId="7" xfId="0" applyFont="1" applyBorder="1" applyAlignment="1">
      <alignment vertical="center" wrapText="1"/>
    </xf>
    <xf numFmtId="0" fontId="1" fillId="0" borderId="17" xfId="0" applyFont="1" applyBorder="1" applyAlignment="1">
      <alignment vertical="center" wrapText="1"/>
    </xf>
    <xf numFmtId="0" fontId="20" fillId="0" borderId="14" xfId="0" applyFont="1" applyBorder="1">
      <alignment vertical="center"/>
    </xf>
    <xf numFmtId="0" fontId="20" fillId="0" borderId="4" xfId="0" applyFont="1" applyBorder="1">
      <alignment vertical="center"/>
    </xf>
    <xf numFmtId="0" fontId="20" fillId="0" borderId="7" xfId="0" applyFont="1" applyBorder="1" applyAlignment="1">
      <alignment vertical="center" wrapText="1"/>
    </xf>
    <xf numFmtId="0" fontId="3" fillId="0" borderId="6" xfId="0" applyFont="1" applyBorder="1">
      <alignment vertical="center"/>
    </xf>
    <xf numFmtId="0" fontId="6" fillId="2" borderId="12" xfId="0" applyFont="1" applyFill="1" applyBorder="1" applyAlignment="1">
      <alignment horizontal="center" vertical="center"/>
    </xf>
    <xf numFmtId="0" fontId="7" fillId="0" borderId="14" xfId="0" applyFont="1" applyBorder="1" applyAlignment="1">
      <alignment vertical="center" wrapText="1"/>
    </xf>
    <xf numFmtId="0" fontId="7" fillId="0" borderId="14" xfId="0" applyFont="1" applyBorder="1">
      <alignment vertical="center"/>
    </xf>
    <xf numFmtId="0" fontId="3" fillId="0" borderId="12" xfId="0" applyFont="1" applyBorder="1" applyAlignment="1">
      <alignment horizontal="left" vertical="center" wrapText="1"/>
    </xf>
    <xf numFmtId="0" fontId="6" fillId="0" borderId="12" xfId="0" applyFont="1" applyBorder="1" applyAlignment="1">
      <alignment horizontal="center" vertical="center"/>
    </xf>
    <xf numFmtId="0" fontId="6" fillId="0" borderId="12" xfId="0" applyFont="1" applyBorder="1" applyAlignment="1">
      <alignment horizontal="right" vertical="center"/>
    </xf>
    <xf numFmtId="0" fontId="3" fillId="3" borderId="8" xfId="0" applyFont="1" applyFill="1" applyBorder="1" applyAlignment="1">
      <alignment horizontal="left" vertical="center" wrapText="1"/>
    </xf>
    <xf numFmtId="0" fontId="20" fillId="0" borderId="18" xfId="0" applyFont="1" applyBorder="1" applyAlignment="1">
      <alignment vertical="center" wrapText="1"/>
    </xf>
    <xf numFmtId="0" fontId="10" fillId="0" borderId="2" xfId="0" applyFont="1" applyBorder="1" applyAlignment="1">
      <alignment vertical="center" wrapText="1"/>
    </xf>
    <xf numFmtId="0" fontId="20" fillId="0" borderId="2" xfId="0" applyFont="1" applyBorder="1" applyAlignment="1">
      <alignment vertical="center" wrapText="1"/>
    </xf>
    <xf numFmtId="0" fontId="21" fillId="0" borderId="1" xfId="0" applyFont="1" applyBorder="1" applyAlignment="1">
      <alignment vertical="center" wrapText="1"/>
    </xf>
    <xf numFmtId="0" fontId="21" fillId="0" borderId="2" xfId="0" applyFont="1" applyBorder="1" applyAlignment="1">
      <alignment vertical="center"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1" fillId="0" borderId="7" xfId="0" applyFont="1" applyBorder="1" applyAlignment="1">
      <alignment vertical="center" wrapText="1"/>
    </xf>
    <xf numFmtId="0" fontId="21" fillId="0" borderId="9" xfId="0" applyFont="1" applyBorder="1" applyAlignment="1">
      <alignment vertical="center" wrapText="1"/>
    </xf>
    <xf numFmtId="49" fontId="0" fillId="0" borderId="0" xfId="0" applyNumberFormat="1" applyFont="1">
      <alignment vertical="center"/>
    </xf>
    <xf numFmtId="49" fontId="3" fillId="3" borderId="8" xfId="0" applyNumberFormat="1" applyFont="1" applyFill="1" applyBorder="1" applyAlignment="1">
      <alignment horizontal="left" vertical="center" wrapText="1"/>
    </xf>
    <xf numFmtId="0" fontId="8" fillId="0" borderId="6" xfId="0" applyFont="1" applyBorder="1" applyAlignment="1">
      <alignment horizontal="center" vertical="center"/>
    </xf>
    <xf numFmtId="0" fontId="3" fillId="0" borderId="12" xfId="0" applyFont="1" applyBorder="1" applyAlignment="1">
      <alignment horizontal="left" vertical="center"/>
    </xf>
    <xf numFmtId="0" fontId="7" fillId="0" borderId="0" xfId="0" applyFont="1" applyBorder="1" applyAlignment="1">
      <alignment vertical="center" wrapText="1"/>
    </xf>
    <xf numFmtId="0" fontId="21" fillId="0" borderId="0" xfId="0" applyFont="1" applyBorder="1" applyAlignment="1">
      <alignment vertical="center" wrapText="1"/>
    </xf>
    <xf numFmtId="0" fontId="1" fillId="0" borderId="18" xfId="0" applyFont="1" applyBorder="1">
      <alignment vertical="center"/>
    </xf>
    <xf numFmtId="0" fontId="1" fillId="0" borderId="7" xfId="0" applyFont="1" applyBorder="1">
      <alignment vertical="center"/>
    </xf>
    <xf numFmtId="0" fontId="7" fillId="0" borderId="7" xfId="0" applyFont="1" applyBorder="1">
      <alignment vertical="center"/>
    </xf>
    <xf numFmtId="0" fontId="17" fillId="0" borderId="7" xfId="0" applyFont="1" applyBorder="1">
      <alignment vertical="center"/>
    </xf>
    <xf numFmtId="0" fontId="1" fillId="0" borderId="9" xfId="0" applyFont="1" applyBorder="1" applyAlignment="1">
      <alignment vertical="center" wrapText="1"/>
    </xf>
    <xf numFmtId="0" fontId="22" fillId="0" borderId="0" xfId="0" applyFont="1" applyBorder="1" applyAlignment="1">
      <alignment horizontal="center" vertical="center" wrapText="1"/>
    </xf>
    <xf numFmtId="0" fontId="23" fillId="0" borderId="0" xfId="0" applyFont="1" applyBorder="1" applyAlignment="1">
      <alignment horizontal="center" vertical="center" wrapText="1"/>
    </xf>
    <xf numFmtId="176" fontId="24" fillId="0" borderId="0"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10" defaultRowHeight="13.5" outlineLevelRow="2"/>
  <cols>
    <col min="1" max="1" width="143.616666666667" customWidth="1"/>
  </cols>
  <sheetData>
    <row r="1" ht="170.9" customHeight="1" spans="1:1">
      <c r="A1" s="98" t="s">
        <v>0</v>
      </c>
    </row>
    <row r="2" ht="74.25" customHeight="1" spans="1:1">
      <c r="A2" s="99"/>
    </row>
    <row r="3" ht="128.15" customHeight="1" spans="1:1">
      <c r="A3" s="100">
        <v>45674</v>
      </c>
    </row>
  </sheetData>
  <pageMargins left="0.75" right="0.75" top="0.270000010728836" bottom="0.270000010728836"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workbookViewId="0">
      <pane ySplit="5" topLeftCell="A6" activePane="bottomLeft" state="frozen"/>
      <selection/>
      <selection pane="bottomLeft" activeCell="C8" sqref="C8"/>
    </sheetView>
  </sheetViews>
  <sheetFormatPr defaultColWidth="10" defaultRowHeight="13.5" outlineLevelRow="7"/>
  <cols>
    <col min="1" max="1" width="1.53333333333333" customWidth="1"/>
    <col min="2" max="2" width="13.95" customWidth="1"/>
    <col min="3" max="3" width="35.9" customWidth="1"/>
    <col min="4" max="5" width="16.4083333333333" customWidth="1"/>
    <col min="6" max="6" width="22.7083333333333" customWidth="1"/>
    <col min="7" max="7" width="24.7416666666667" customWidth="1"/>
    <col min="8" max="8" width="26.9166666666667" customWidth="1"/>
    <col min="9" max="9" width="22.7083333333333" customWidth="1"/>
    <col min="10" max="11" width="16.4083333333333" customWidth="1"/>
    <col min="12" max="13" width="18.3666666666667" customWidth="1"/>
    <col min="14" max="14" width="16.4083333333333" customWidth="1"/>
    <col min="15" max="15" width="1.53333333333333" customWidth="1"/>
  </cols>
  <sheetData>
    <row r="1" ht="19.9" customHeight="1" spans="1:15">
      <c r="A1" s="49"/>
      <c r="B1" s="50"/>
      <c r="C1" s="50"/>
      <c r="D1" s="49"/>
      <c r="E1" s="49"/>
      <c r="F1" s="49"/>
      <c r="G1" s="51"/>
      <c r="H1" s="51"/>
      <c r="I1" s="51"/>
      <c r="J1" s="51"/>
      <c r="K1" s="51"/>
      <c r="L1" s="51"/>
      <c r="M1" s="51"/>
      <c r="N1" s="51"/>
      <c r="O1" s="64"/>
    </row>
    <row r="2" ht="19.9" customHeight="1" spans="1:15">
      <c r="A2" s="52"/>
      <c r="B2" s="6" t="s">
        <v>280</v>
      </c>
      <c r="C2" s="6"/>
      <c r="D2" s="6"/>
      <c r="E2" s="6"/>
      <c r="F2" s="6"/>
      <c r="G2" s="6"/>
      <c r="H2" s="6"/>
      <c r="I2" s="6"/>
      <c r="J2" s="6"/>
      <c r="K2" s="6"/>
      <c r="L2" s="6"/>
      <c r="M2" s="6"/>
      <c r="N2" s="6"/>
      <c r="O2" s="22"/>
    </row>
    <row r="3" ht="17.05" customHeight="1" spans="1:15">
      <c r="A3" s="53"/>
      <c r="B3" s="54"/>
      <c r="C3" s="55"/>
      <c r="D3" s="55"/>
      <c r="E3" s="32"/>
      <c r="F3" s="56"/>
      <c r="G3" s="32"/>
      <c r="H3" s="32"/>
      <c r="I3" s="32"/>
      <c r="J3" s="32"/>
      <c r="K3" s="32"/>
      <c r="L3" s="32"/>
      <c r="M3" s="32"/>
      <c r="N3" s="56" t="s">
        <v>4</v>
      </c>
      <c r="O3" s="24"/>
    </row>
    <row r="4" ht="21.35" customHeight="1" spans="1:15">
      <c r="A4" s="57"/>
      <c r="B4" s="34" t="s">
        <v>281</v>
      </c>
      <c r="C4" s="34" t="s">
        <v>282</v>
      </c>
      <c r="D4" s="34" t="s">
        <v>283</v>
      </c>
      <c r="E4" s="34"/>
      <c r="F4" s="34"/>
      <c r="G4" s="34"/>
      <c r="H4" s="34"/>
      <c r="I4" s="34"/>
      <c r="J4" s="34"/>
      <c r="K4" s="34"/>
      <c r="L4" s="34"/>
      <c r="M4" s="34"/>
      <c r="N4" s="34"/>
      <c r="O4" s="10"/>
    </row>
    <row r="5" ht="34.15" customHeight="1" spans="1:15">
      <c r="A5" s="22"/>
      <c r="B5" s="34"/>
      <c r="C5" s="34"/>
      <c r="D5" s="34" t="s">
        <v>225</v>
      </c>
      <c r="E5" s="11" t="s">
        <v>284</v>
      </c>
      <c r="F5" s="11" t="s">
        <v>285</v>
      </c>
      <c r="G5" s="11" t="s">
        <v>286</v>
      </c>
      <c r="H5" s="11" t="s">
        <v>287</v>
      </c>
      <c r="I5" s="11" t="s">
        <v>288</v>
      </c>
      <c r="J5" s="11" t="s">
        <v>289</v>
      </c>
      <c r="K5" s="11" t="s">
        <v>290</v>
      </c>
      <c r="L5" s="11" t="s">
        <v>291</v>
      </c>
      <c r="M5" s="11" t="s">
        <v>292</v>
      </c>
      <c r="N5" s="11" t="s">
        <v>293</v>
      </c>
      <c r="O5" s="10"/>
    </row>
    <row r="6" ht="19.9" customHeight="1" spans="1:15">
      <c r="A6" s="58"/>
      <c r="B6" s="37" t="s">
        <v>79</v>
      </c>
      <c r="C6" s="37"/>
      <c r="D6" s="59"/>
      <c r="E6" s="59"/>
      <c r="F6" s="59"/>
      <c r="G6" s="59"/>
      <c r="H6" s="59"/>
      <c r="I6" s="59"/>
      <c r="J6" s="59"/>
      <c r="K6" s="59"/>
      <c r="L6" s="59"/>
      <c r="M6" s="59"/>
      <c r="N6" s="59"/>
      <c r="O6" s="65"/>
    </row>
    <row r="7" ht="8.5" customHeight="1" spans="1:15">
      <c r="A7" s="60"/>
      <c r="B7" s="60"/>
      <c r="C7" s="60"/>
      <c r="D7" s="60"/>
      <c r="E7" s="44"/>
      <c r="F7" s="44"/>
      <c r="G7" s="44"/>
      <c r="H7" s="44"/>
      <c r="I7" s="44"/>
      <c r="J7" s="44"/>
      <c r="K7" s="44"/>
      <c r="L7" s="44"/>
      <c r="M7" s="44"/>
      <c r="N7" s="44"/>
      <c r="O7" s="66"/>
    </row>
    <row r="8" spans="2:10">
      <c r="B8" s="61" t="s">
        <v>294</v>
      </c>
      <c r="C8" s="62" t="s">
        <v>295</v>
      </c>
      <c r="D8" s="63" t="s">
        <v>16</v>
      </c>
      <c r="E8" s="63" t="s">
        <v>62</v>
      </c>
      <c r="F8" s="63" t="s">
        <v>19</v>
      </c>
      <c r="J8" s="63" t="s">
        <v>21</v>
      </c>
    </row>
  </sheetData>
  <mergeCells count="6">
    <mergeCell ref="B1:C1"/>
    <mergeCell ref="B2:N2"/>
    <mergeCell ref="D4:N4"/>
    <mergeCell ref="B6:C6"/>
    <mergeCell ref="B4:B5"/>
    <mergeCell ref="C4:C5"/>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
  <sheetViews>
    <sheetView workbookViewId="0">
      <pane ySplit="6" topLeftCell="A7" activePane="bottomLeft" state="frozen"/>
      <selection/>
      <selection pane="bottomLeft" activeCell="E32" sqref="E32"/>
    </sheetView>
  </sheetViews>
  <sheetFormatPr defaultColWidth="10" defaultRowHeight="13.5"/>
  <cols>
    <col min="1" max="1" width="1.53333333333333" customWidth="1"/>
    <col min="2" max="4" width="7.69166666666667" customWidth="1"/>
    <col min="5" max="5" width="41.0333333333333" customWidth="1"/>
    <col min="6" max="9" width="16.4083333333333" customWidth="1"/>
    <col min="10" max="10" width="1.53333333333333" customWidth="1"/>
  </cols>
  <sheetData>
    <row r="1" ht="14.2" customHeight="1" spans="1:10">
      <c r="A1" s="28"/>
      <c r="B1" s="29"/>
      <c r="C1" s="29"/>
      <c r="D1" s="29"/>
      <c r="E1" s="30"/>
      <c r="F1" s="31"/>
      <c r="G1" s="31"/>
      <c r="I1" s="31"/>
      <c r="J1" s="28"/>
    </row>
    <row r="2" ht="19.9" customHeight="1" spans="1:10">
      <c r="A2" s="10"/>
      <c r="B2" s="6" t="s">
        <v>296</v>
      </c>
      <c r="C2" s="6"/>
      <c r="D2" s="6"/>
      <c r="E2" s="6"/>
      <c r="F2" s="6"/>
      <c r="G2" s="6"/>
      <c r="H2" s="6"/>
      <c r="I2" s="6"/>
      <c r="J2" s="10" t="s">
        <v>3</v>
      </c>
    </row>
    <row r="3" ht="17.05" customHeight="1" spans="1:10">
      <c r="A3" s="10"/>
      <c r="B3" s="8"/>
      <c r="C3" s="8"/>
      <c r="D3" s="8"/>
      <c r="E3" s="32"/>
      <c r="F3" s="33"/>
      <c r="G3" s="33"/>
      <c r="I3" s="23" t="s">
        <v>4</v>
      </c>
      <c r="J3" s="10"/>
    </row>
    <row r="4" ht="21.35" customHeight="1" spans="1:10">
      <c r="A4" s="10"/>
      <c r="B4" s="34" t="s">
        <v>70</v>
      </c>
      <c r="C4" s="34"/>
      <c r="D4" s="34"/>
      <c r="E4" s="34"/>
      <c r="F4" s="11" t="s">
        <v>71</v>
      </c>
      <c r="G4" s="11"/>
      <c r="H4" s="11"/>
      <c r="I4" s="11"/>
      <c r="J4" s="10"/>
    </row>
    <row r="5" ht="21.35" customHeight="1" spans="1:10">
      <c r="A5" s="35"/>
      <c r="B5" s="34" t="s">
        <v>72</v>
      </c>
      <c r="C5" s="34"/>
      <c r="D5" s="34"/>
      <c r="E5" s="34" t="s">
        <v>73</v>
      </c>
      <c r="F5" s="11" t="s">
        <v>9</v>
      </c>
      <c r="G5" s="11" t="s">
        <v>74</v>
      </c>
      <c r="H5" s="11"/>
      <c r="I5" s="11" t="s">
        <v>75</v>
      </c>
      <c r="J5" s="35"/>
    </row>
    <row r="6" ht="21.35" customHeight="1" spans="1:10">
      <c r="A6" s="10"/>
      <c r="B6" s="34" t="s">
        <v>76</v>
      </c>
      <c r="C6" s="34" t="s">
        <v>77</v>
      </c>
      <c r="D6" s="34" t="s">
        <v>78</v>
      </c>
      <c r="E6" s="34"/>
      <c r="F6" s="11"/>
      <c r="G6" s="11" t="s">
        <v>135</v>
      </c>
      <c r="H6" s="11" t="s">
        <v>136</v>
      </c>
      <c r="I6" s="11"/>
      <c r="J6" s="10"/>
    </row>
    <row r="7" ht="19.9" customHeight="1" spans="1:10">
      <c r="A7" s="36"/>
      <c r="B7" s="37" t="s">
        <v>79</v>
      </c>
      <c r="C7" s="37"/>
      <c r="D7" s="37"/>
      <c r="E7" s="37"/>
      <c r="F7" s="38"/>
      <c r="G7" s="38"/>
      <c r="H7" s="38"/>
      <c r="I7" s="38"/>
      <c r="J7" s="36"/>
    </row>
    <row r="8" ht="19.9" customHeight="1" spans="1:10">
      <c r="A8" s="39"/>
      <c r="B8" s="40" t="s">
        <v>82</v>
      </c>
      <c r="C8" s="41"/>
      <c r="D8" s="41"/>
      <c r="E8" s="40" t="s">
        <v>83</v>
      </c>
      <c r="F8" s="42" t="s">
        <v>24</v>
      </c>
      <c r="G8" s="42" t="s">
        <v>24</v>
      </c>
      <c r="H8" s="43"/>
      <c r="I8" s="47"/>
      <c r="J8" s="39"/>
    </row>
    <row r="9" ht="11.3" customHeight="1" spans="1:10">
      <c r="A9" s="44"/>
      <c r="B9" s="45" t="s">
        <v>3</v>
      </c>
      <c r="C9" s="40" t="s">
        <v>84</v>
      </c>
      <c r="D9" s="45" t="s">
        <v>3</v>
      </c>
      <c r="E9" s="40" t="s">
        <v>85</v>
      </c>
      <c r="F9" s="42" t="s">
        <v>24</v>
      </c>
      <c r="G9" s="42" t="s">
        <v>24</v>
      </c>
      <c r="H9" s="35"/>
      <c r="I9" s="47"/>
      <c r="J9" s="48"/>
    </row>
    <row r="10" spans="2:9">
      <c r="B10" s="46"/>
      <c r="C10" s="46"/>
      <c r="D10" s="40" t="s">
        <v>86</v>
      </c>
      <c r="E10" s="40" t="s">
        <v>87</v>
      </c>
      <c r="F10" s="42" t="s">
        <v>88</v>
      </c>
      <c r="G10" s="42" t="s">
        <v>88</v>
      </c>
      <c r="I10" s="47"/>
    </row>
    <row r="11" spans="2:9">
      <c r="B11" s="46"/>
      <c r="C11" s="46"/>
      <c r="D11" s="40" t="s">
        <v>89</v>
      </c>
      <c r="E11" s="40" t="s">
        <v>90</v>
      </c>
      <c r="F11" s="42" t="s">
        <v>91</v>
      </c>
      <c r="G11" s="42" t="s">
        <v>91</v>
      </c>
      <c r="I11" s="47"/>
    </row>
    <row r="12" spans="2:9">
      <c r="B12" s="40" t="s">
        <v>92</v>
      </c>
      <c r="C12" s="46"/>
      <c r="D12" s="46"/>
      <c r="E12" s="40" t="s">
        <v>93</v>
      </c>
      <c r="F12" s="42" t="s">
        <v>27</v>
      </c>
      <c r="G12" s="42" t="s">
        <v>27</v>
      </c>
      <c r="I12" s="47"/>
    </row>
    <row r="13" spans="2:9">
      <c r="B13" s="46"/>
      <c r="C13" s="40" t="s">
        <v>94</v>
      </c>
      <c r="D13" s="46"/>
      <c r="E13" s="40" t="s">
        <v>95</v>
      </c>
      <c r="F13" s="42" t="s">
        <v>27</v>
      </c>
      <c r="G13" s="42" t="s">
        <v>27</v>
      </c>
      <c r="I13" s="47"/>
    </row>
    <row r="14" spans="2:9">
      <c r="B14" s="46"/>
      <c r="C14" s="46"/>
      <c r="D14" s="40" t="s">
        <v>96</v>
      </c>
      <c r="E14" s="40" t="s">
        <v>97</v>
      </c>
      <c r="F14" s="42" t="s">
        <v>27</v>
      </c>
      <c r="G14" s="42" t="s">
        <v>27</v>
      </c>
      <c r="I14" s="47"/>
    </row>
    <row r="15" spans="2:9">
      <c r="B15" s="40" t="s">
        <v>98</v>
      </c>
      <c r="C15" s="46"/>
      <c r="D15" s="46"/>
      <c r="E15" s="40" t="s">
        <v>99</v>
      </c>
      <c r="F15" s="42" t="s">
        <v>30</v>
      </c>
      <c r="G15" s="42"/>
      <c r="I15" s="47" t="s">
        <v>30</v>
      </c>
    </row>
    <row r="16" spans="2:9">
      <c r="B16" s="46"/>
      <c r="C16" s="40" t="s">
        <v>100</v>
      </c>
      <c r="D16" s="46"/>
      <c r="E16" s="40" t="s">
        <v>101</v>
      </c>
      <c r="F16" s="42" t="s">
        <v>102</v>
      </c>
      <c r="G16" s="42"/>
      <c r="I16" s="47" t="s">
        <v>102</v>
      </c>
    </row>
    <row r="17" spans="2:9">
      <c r="B17" s="46"/>
      <c r="C17" s="46"/>
      <c r="D17" s="40" t="s">
        <v>103</v>
      </c>
      <c r="E17" s="40" t="s">
        <v>104</v>
      </c>
      <c r="F17" s="42" t="s">
        <v>102</v>
      </c>
      <c r="G17" s="42"/>
      <c r="I17" s="47" t="s">
        <v>102</v>
      </c>
    </row>
    <row r="18" spans="2:9">
      <c r="B18" s="40"/>
      <c r="C18" s="40" t="s">
        <v>105</v>
      </c>
      <c r="D18" s="46"/>
      <c r="E18" s="40" t="s">
        <v>106</v>
      </c>
      <c r="F18" s="42" t="s">
        <v>107</v>
      </c>
      <c r="G18" s="42"/>
      <c r="I18" s="47" t="s">
        <v>107</v>
      </c>
    </row>
    <row r="19" spans="2:9">
      <c r="B19" s="46"/>
      <c r="C19" s="46"/>
      <c r="D19" s="40" t="s">
        <v>108</v>
      </c>
      <c r="E19" s="40" t="s">
        <v>109</v>
      </c>
      <c r="F19" s="42" t="s">
        <v>110</v>
      </c>
      <c r="G19" s="42"/>
      <c r="I19" s="47" t="s">
        <v>110</v>
      </c>
    </row>
    <row r="20" spans="2:9">
      <c r="B20" s="46"/>
      <c r="C20" s="46"/>
      <c r="D20" s="40" t="s">
        <v>111</v>
      </c>
      <c r="E20" s="40" t="s">
        <v>112</v>
      </c>
      <c r="F20" s="42" t="s">
        <v>113</v>
      </c>
      <c r="G20" s="42"/>
      <c r="I20" s="47" t="s">
        <v>113</v>
      </c>
    </row>
    <row r="21" spans="2:9">
      <c r="B21" s="40" t="s">
        <v>114</v>
      </c>
      <c r="C21" s="46"/>
      <c r="D21" s="46"/>
      <c r="E21" s="40" t="s">
        <v>115</v>
      </c>
      <c r="F21" s="42" t="s">
        <v>32</v>
      </c>
      <c r="H21" s="42" t="s">
        <v>32</v>
      </c>
      <c r="I21" s="47"/>
    </row>
    <row r="22" spans="2:9">
      <c r="B22" s="46"/>
      <c r="C22" s="40" t="s">
        <v>116</v>
      </c>
      <c r="D22" s="46"/>
      <c r="E22" s="40" t="s">
        <v>117</v>
      </c>
      <c r="F22" s="42" t="s">
        <v>32</v>
      </c>
      <c r="H22" s="42" t="s">
        <v>32</v>
      </c>
      <c r="I22" s="47"/>
    </row>
    <row r="23" spans="2:9">
      <c r="B23" s="40"/>
      <c r="C23" s="46"/>
      <c r="D23" s="40" t="s">
        <v>118</v>
      </c>
      <c r="E23" s="40" t="s">
        <v>119</v>
      </c>
      <c r="F23" s="42" t="s">
        <v>32</v>
      </c>
      <c r="H23" s="42" t="s">
        <v>32</v>
      </c>
      <c r="I23" s="47"/>
    </row>
    <row r="24" spans="2:9">
      <c r="B24" s="40" t="s">
        <v>120</v>
      </c>
      <c r="C24" s="46"/>
      <c r="D24" s="46"/>
      <c r="E24" s="40" t="s">
        <v>121</v>
      </c>
      <c r="F24" s="42" t="s">
        <v>34</v>
      </c>
      <c r="G24" s="42"/>
      <c r="I24" s="47" t="s">
        <v>34</v>
      </c>
    </row>
    <row r="25" spans="2:9">
      <c r="B25" s="40"/>
      <c r="C25" s="40" t="s">
        <v>122</v>
      </c>
      <c r="D25" s="46"/>
      <c r="E25" s="40" t="s">
        <v>123</v>
      </c>
      <c r="F25" s="42" t="s">
        <v>34</v>
      </c>
      <c r="G25" s="42"/>
      <c r="I25" s="47" t="s">
        <v>34</v>
      </c>
    </row>
    <row r="26" spans="2:9">
      <c r="B26" s="40"/>
      <c r="C26" s="46"/>
      <c r="D26" s="40" t="s">
        <v>124</v>
      </c>
      <c r="E26" s="40" t="s">
        <v>125</v>
      </c>
      <c r="F26" s="42" t="s">
        <v>34</v>
      </c>
      <c r="G26" s="42"/>
      <c r="I26" s="47" t="s">
        <v>34</v>
      </c>
    </row>
    <row r="27" spans="2:9">
      <c r="B27" s="40" t="s">
        <v>126</v>
      </c>
      <c r="C27" s="46"/>
      <c r="D27" s="46"/>
      <c r="E27" s="40" t="s">
        <v>127</v>
      </c>
      <c r="F27" s="42" t="s">
        <v>36</v>
      </c>
      <c r="G27" s="42" t="s">
        <v>36</v>
      </c>
      <c r="I27" s="47"/>
    </row>
    <row r="28" spans="2:9">
      <c r="B28" s="40"/>
      <c r="C28" s="40" t="s">
        <v>128</v>
      </c>
      <c r="D28" s="46"/>
      <c r="E28" s="40" t="s">
        <v>129</v>
      </c>
      <c r="F28" s="42" t="s">
        <v>36</v>
      </c>
      <c r="G28" s="42" t="s">
        <v>36</v>
      </c>
      <c r="I28" s="47"/>
    </row>
    <row r="29" spans="2:9">
      <c r="B29" s="40"/>
      <c r="C29" s="46"/>
      <c r="D29" s="40" t="s">
        <v>130</v>
      </c>
      <c r="E29" s="40" t="s">
        <v>131</v>
      </c>
      <c r="F29" s="42" t="s">
        <v>36</v>
      </c>
      <c r="G29" s="42" t="s">
        <v>36</v>
      </c>
      <c r="I29" s="47"/>
    </row>
    <row r="30" spans="2:9">
      <c r="B30">
        <v>206</v>
      </c>
      <c r="E30" s="40" t="s">
        <v>297</v>
      </c>
      <c r="F30">
        <v>8.91</v>
      </c>
      <c r="G30" s="46"/>
      <c r="I30">
        <v>8.91</v>
      </c>
    </row>
    <row r="31" spans="3:9">
      <c r="C31">
        <v>20602</v>
      </c>
      <c r="E31" s="40" t="s">
        <v>298</v>
      </c>
      <c r="F31">
        <v>8.91</v>
      </c>
      <c r="I31">
        <v>8.91</v>
      </c>
    </row>
    <row r="32" spans="4:9">
      <c r="D32">
        <v>2060203</v>
      </c>
      <c r="E32" t="s">
        <v>299</v>
      </c>
      <c r="F32">
        <v>8.91</v>
      </c>
      <c r="I32">
        <v>8.91</v>
      </c>
    </row>
  </sheetData>
  <mergeCells count="10">
    <mergeCell ref="B1:D1"/>
    <mergeCell ref="B2:I2"/>
    <mergeCell ref="B4:E4"/>
    <mergeCell ref="F4:I4"/>
    <mergeCell ref="B5:D5"/>
    <mergeCell ref="G5:H5"/>
    <mergeCell ref="B7:E7"/>
    <mergeCell ref="E5:E6"/>
    <mergeCell ref="F5:F6"/>
    <mergeCell ref="I5:I6"/>
  </mergeCells>
  <pageMargins left="0.75" right="0.75" top="0.270000010728836" bottom="0.270000010728836"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5"/>
  <sheetViews>
    <sheetView tabSelected="1" workbookViewId="0">
      <pane ySplit="4" topLeftCell="A180" activePane="bottomLeft" state="frozen"/>
      <selection/>
      <selection pane="bottomLeft" activeCell="D204" sqref="D204"/>
    </sheetView>
  </sheetViews>
  <sheetFormatPr defaultColWidth="10" defaultRowHeight="13.5"/>
  <cols>
    <col min="1" max="1" width="1.53333333333333" customWidth="1"/>
    <col min="2" max="3" width="43.6" customWidth="1"/>
    <col min="4" max="4" width="22.025" customWidth="1"/>
    <col min="5" max="5" width="16.4083333333333" customWidth="1"/>
    <col min="6" max="6" width="26.6916666666667" customWidth="1"/>
    <col min="7" max="10" width="15.3833333333333" customWidth="1"/>
    <col min="11" max="11" width="16.4666666666667" customWidth="1"/>
    <col min="12" max="12" width="15.0333333333333" customWidth="1"/>
    <col min="13" max="13" width="9.95" customWidth="1"/>
    <col min="14" max="14" width="1.53333333333333" customWidth="1"/>
    <col min="15" max="15" width="9.76666666666667" customWidth="1"/>
  </cols>
  <sheetData>
    <row r="1" ht="14.3" customHeight="1" spans="1:14">
      <c r="A1" s="1"/>
      <c r="C1" s="2"/>
      <c r="D1" s="3"/>
      <c r="E1" s="4"/>
      <c r="F1" s="4"/>
      <c r="G1" s="3"/>
      <c r="H1" s="3"/>
      <c r="I1" s="3"/>
      <c r="J1" s="3"/>
      <c r="K1" s="3"/>
      <c r="L1" s="3"/>
      <c r="M1" s="3"/>
      <c r="N1" s="21"/>
    </row>
    <row r="2" ht="19.9" customHeight="1" spans="1:14">
      <c r="A2" s="5"/>
      <c r="B2" s="6" t="s">
        <v>300</v>
      </c>
      <c r="C2" s="6"/>
      <c r="D2" s="6"/>
      <c r="E2" s="6"/>
      <c r="F2" s="6"/>
      <c r="G2" s="6"/>
      <c r="H2" s="6"/>
      <c r="I2" s="6"/>
      <c r="J2" s="6"/>
      <c r="K2" s="6"/>
      <c r="L2" s="6"/>
      <c r="M2" s="6"/>
      <c r="N2" s="22" t="s">
        <v>3</v>
      </c>
    </row>
    <row r="3" ht="17.05" customHeight="1" spans="1:14">
      <c r="A3" s="7"/>
      <c r="B3" s="8"/>
      <c r="C3" s="9"/>
      <c r="D3" s="9"/>
      <c r="E3" s="9"/>
      <c r="F3" s="9"/>
      <c r="G3" s="8"/>
      <c r="H3" s="8"/>
      <c r="I3" s="8"/>
      <c r="J3" s="8"/>
      <c r="K3" s="8"/>
      <c r="L3" s="23" t="s">
        <v>4</v>
      </c>
      <c r="M3" s="23"/>
      <c r="N3" s="24"/>
    </row>
    <row r="4" ht="21.35" customHeight="1" spans="1:14">
      <c r="A4" s="10"/>
      <c r="B4" s="11" t="s">
        <v>301</v>
      </c>
      <c r="C4" s="11" t="s">
        <v>302</v>
      </c>
      <c r="D4" s="11" t="s">
        <v>303</v>
      </c>
      <c r="E4" s="11" t="s">
        <v>8</v>
      </c>
      <c r="F4" s="11" t="s">
        <v>304</v>
      </c>
      <c r="G4" s="11" t="s">
        <v>305</v>
      </c>
      <c r="H4" s="11" t="s">
        <v>306</v>
      </c>
      <c r="I4" s="11" t="s">
        <v>307</v>
      </c>
      <c r="J4" s="11" t="s">
        <v>308</v>
      </c>
      <c r="K4" s="11" t="s">
        <v>309</v>
      </c>
      <c r="L4" s="11" t="s">
        <v>310</v>
      </c>
      <c r="M4" s="11" t="s">
        <v>311</v>
      </c>
      <c r="N4" s="10"/>
    </row>
    <row r="5" ht="8.5" customHeight="1" spans="1:14">
      <c r="A5" s="12"/>
      <c r="B5" s="13"/>
      <c r="C5" s="13"/>
      <c r="D5" s="13"/>
      <c r="E5" s="13"/>
      <c r="F5" s="13"/>
      <c r="G5" s="13"/>
      <c r="H5" s="13"/>
      <c r="I5" s="13"/>
      <c r="J5" s="13"/>
      <c r="K5" s="13"/>
      <c r="L5" s="13"/>
      <c r="M5" s="13"/>
      <c r="N5" s="25"/>
    </row>
    <row r="6" ht="19.9" customHeight="1" spans="1:14">
      <c r="A6" s="14"/>
      <c r="B6" s="15" t="s">
        <v>312</v>
      </c>
      <c r="C6" s="16" t="s">
        <v>313</v>
      </c>
      <c r="D6" s="17">
        <f>E6/8270.34</f>
        <v>0.0289335142206971</v>
      </c>
      <c r="E6" s="18" t="s">
        <v>314</v>
      </c>
      <c r="F6" s="15" t="s">
        <v>315</v>
      </c>
      <c r="G6" s="15" t="s">
        <v>316</v>
      </c>
      <c r="H6" s="15" t="s">
        <v>317</v>
      </c>
      <c r="I6" s="15" t="s">
        <v>318</v>
      </c>
      <c r="J6" s="26" t="s">
        <v>319</v>
      </c>
      <c r="K6" s="26" t="s">
        <v>320</v>
      </c>
      <c r="L6" s="26" t="s">
        <v>321</v>
      </c>
      <c r="M6" s="26" t="s">
        <v>322</v>
      </c>
      <c r="N6" s="27"/>
    </row>
    <row r="7" spans="2:13">
      <c r="B7" s="15"/>
      <c r="C7" s="16"/>
      <c r="D7" s="19"/>
      <c r="E7" s="18"/>
      <c r="F7" s="15"/>
      <c r="G7" s="15" t="s">
        <v>316</v>
      </c>
      <c r="H7" s="15" t="s">
        <v>323</v>
      </c>
      <c r="I7" s="15" t="s">
        <v>324</v>
      </c>
      <c r="J7" s="26" t="s">
        <v>319</v>
      </c>
      <c r="K7" s="26" t="s">
        <v>320</v>
      </c>
      <c r="L7" s="26" t="s">
        <v>321</v>
      </c>
      <c r="M7" s="26" t="s">
        <v>322</v>
      </c>
    </row>
    <row r="8" spans="2:13">
      <c r="B8" s="15"/>
      <c r="C8" s="16"/>
      <c r="D8" s="19"/>
      <c r="E8" s="18"/>
      <c r="F8" s="15"/>
      <c r="G8" s="15" t="s">
        <v>316</v>
      </c>
      <c r="H8" s="15" t="s">
        <v>323</v>
      </c>
      <c r="I8" s="15" t="s">
        <v>325</v>
      </c>
      <c r="J8" s="26" t="s">
        <v>326</v>
      </c>
      <c r="K8" s="26" t="s">
        <v>327</v>
      </c>
      <c r="L8" s="26" t="s">
        <v>328</v>
      </c>
      <c r="M8" s="26" t="s">
        <v>322</v>
      </c>
    </row>
    <row r="9" ht="27" spans="2:13">
      <c r="B9" s="15"/>
      <c r="C9" s="16"/>
      <c r="D9" s="19"/>
      <c r="E9" s="18"/>
      <c r="F9" s="15"/>
      <c r="G9" s="15" t="s">
        <v>329</v>
      </c>
      <c r="H9" s="15" t="s">
        <v>330</v>
      </c>
      <c r="I9" s="15" t="s">
        <v>331</v>
      </c>
      <c r="J9" s="26" t="s">
        <v>319</v>
      </c>
      <c r="K9" s="26" t="s">
        <v>320</v>
      </c>
      <c r="L9" s="26" t="s">
        <v>321</v>
      </c>
      <c r="M9" s="26" t="s">
        <v>332</v>
      </c>
    </row>
    <row r="10" ht="27" spans="2:13">
      <c r="B10" s="15" t="s">
        <v>333</v>
      </c>
      <c r="C10" s="15" t="s">
        <v>334</v>
      </c>
      <c r="D10" s="17">
        <f>E10/8270.34</f>
        <v>0.00403973718130089</v>
      </c>
      <c r="E10" s="20" t="s">
        <v>88</v>
      </c>
      <c r="F10" s="15" t="s">
        <v>315</v>
      </c>
      <c r="G10" s="15" t="s">
        <v>316</v>
      </c>
      <c r="H10" s="15" t="s">
        <v>317</v>
      </c>
      <c r="I10" s="15" t="s">
        <v>318</v>
      </c>
      <c r="J10" s="26" t="s">
        <v>319</v>
      </c>
      <c r="K10" s="26" t="s">
        <v>320</v>
      </c>
      <c r="L10" s="26" t="s">
        <v>321</v>
      </c>
      <c r="M10" s="26" t="s">
        <v>322</v>
      </c>
    </row>
    <row r="11" spans="2:13">
      <c r="B11" s="15"/>
      <c r="C11" s="15"/>
      <c r="D11" s="19"/>
      <c r="E11" s="20"/>
      <c r="F11" s="15"/>
      <c r="G11" s="15" t="s">
        <v>316</v>
      </c>
      <c r="H11" s="15" t="s">
        <v>323</v>
      </c>
      <c r="I11" s="15" t="s">
        <v>324</v>
      </c>
      <c r="J11" s="26" t="s">
        <v>319</v>
      </c>
      <c r="K11" s="26" t="s">
        <v>320</v>
      </c>
      <c r="L11" s="26" t="s">
        <v>321</v>
      </c>
      <c r="M11" s="26" t="s">
        <v>322</v>
      </c>
    </row>
    <row r="12" spans="2:13">
      <c r="B12" s="15"/>
      <c r="C12" s="15"/>
      <c r="D12" s="19"/>
      <c r="E12" s="20"/>
      <c r="F12" s="15"/>
      <c r="G12" s="15" t="s">
        <v>316</v>
      </c>
      <c r="H12" s="15" t="s">
        <v>323</v>
      </c>
      <c r="I12" s="15" t="s">
        <v>325</v>
      </c>
      <c r="J12" s="26" t="s">
        <v>326</v>
      </c>
      <c r="K12" s="26" t="s">
        <v>327</v>
      </c>
      <c r="L12" s="26" t="s">
        <v>328</v>
      </c>
      <c r="M12" s="26" t="s">
        <v>322</v>
      </c>
    </row>
    <row r="13" ht="27" spans="2:13">
      <c r="B13" s="15"/>
      <c r="C13" s="15"/>
      <c r="D13" s="19"/>
      <c r="E13" s="20"/>
      <c r="F13" s="15"/>
      <c r="G13" s="15" t="s">
        <v>329</v>
      </c>
      <c r="H13" s="15" t="s">
        <v>330</v>
      </c>
      <c r="I13" s="15" t="s">
        <v>331</v>
      </c>
      <c r="J13" s="26" t="s">
        <v>319</v>
      </c>
      <c r="K13" s="26" t="s">
        <v>320</v>
      </c>
      <c r="L13" s="26" t="s">
        <v>321</v>
      </c>
      <c r="M13" s="26" t="s">
        <v>332</v>
      </c>
    </row>
    <row r="14" ht="27" spans="2:13">
      <c r="B14" s="15" t="s">
        <v>335</v>
      </c>
      <c r="C14" s="15" t="s">
        <v>336</v>
      </c>
      <c r="D14" s="17">
        <f>E14/8270.34</f>
        <v>0.0020192640205844</v>
      </c>
      <c r="E14" s="20" t="s">
        <v>91</v>
      </c>
      <c r="F14" s="15" t="s">
        <v>315</v>
      </c>
      <c r="G14" s="15" t="s">
        <v>316</v>
      </c>
      <c r="H14" s="15" t="s">
        <v>317</v>
      </c>
      <c r="I14" s="15" t="s">
        <v>318</v>
      </c>
      <c r="J14" s="26" t="s">
        <v>319</v>
      </c>
      <c r="K14" s="26" t="s">
        <v>320</v>
      </c>
      <c r="L14" s="26" t="s">
        <v>321</v>
      </c>
      <c r="M14" s="26" t="s">
        <v>322</v>
      </c>
    </row>
    <row r="15" spans="2:13">
      <c r="B15" s="15"/>
      <c r="C15" s="15"/>
      <c r="D15" s="19"/>
      <c r="E15" s="20"/>
      <c r="F15" s="15"/>
      <c r="G15" s="15" t="s">
        <v>316</v>
      </c>
      <c r="H15" s="15" t="s">
        <v>323</v>
      </c>
      <c r="I15" s="15" t="s">
        <v>324</v>
      </c>
      <c r="J15" s="26" t="s">
        <v>319</v>
      </c>
      <c r="K15" s="26" t="s">
        <v>320</v>
      </c>
      <c r="L15" s="26" t="s">
        <v>321</v>
      </c>
      <c r="M15" s="26" t="s">
        <v>322</v>
      </c>
    </row>
    <row r="16" spans="2:13">
      <c r="B16" s="15"/>
      <c r="C16" s="15"/>
      <c r="D16" s="19"/>
      <c r="E16" s="20"/>
      <c r="F16" s="15"/>
      <c r="G16" s="15" t="s">
        <v>316</v>
      </c>
      <c r="H16" s="15" t="s">
        <v>323</v>
      </c>
      <c r="I16" s="15" t="s">
        <v>325</v>
      </c>
      <c r="J16" s="26" t="s">
        <v>326</v>
      </c>
      <c r="K16" s="26" t="s">
        <v>327</v>
      </c>
      <c r="L16" s="26" t="s">
        <v>328</v>
      </c>
      <c r="M16" s="26" t="s">
        <v>322</v>
      </c>
    </row>
    <row r="17" ht="27" spans="2:13">
      <c r="B17" s="15"/>
      <c r="C17" s="15"/>
      <c r="D17" s="19"/>
      <c r="E17" s="20"/>
      <c r="F17" s="15"/>
      <c r="G17" s="15" t="s">
        <v>329</v>
      </c>
      <c r="H17" s="15" t="s">
        <v>330</v>
      </c>
      <c r="I17" s="15" t="s">
        <v>331</v>
      </c>
      <c r="J17" s="26" t="s">
        <v>319</v>
      </c>
      <c r="K17" s="26" t="s">
        <v>320</v>
      </c>
      <c r="L17" s="26" t="s">
        <v>321</v>
      </c>
      <c r="M17" s="26" t="s">
        <v>332</v>
      </c>
    </row>
    <row r="18" ht="27" spans="2:13">
      <c r="B18" s="15" t="s">
        <v>337</v>
      </c>
      <c r="C18" s="15" t="s">
        <v>338</v>
      </c>
      <c r="D18" s="17">
        <f>E18/8270.34</f>
        <v>0.00142678535586203</v>
      </c>
      <c r="E18" s="20" t="s">
        <v>27</v>
      </c>
      <c r="F18" s="15" t="s">
        <v>315</v>
      </c>
      <c r="G18" s="15" t="s">
        <v>316</v>
      </c>
      <c r="H18" s="15" t="s">
        <v>317</v>
      </c>
      <c r="I18" s="15" t="s">
        <v>318</v>
      </c>
      <c r="J18" s="26" t="s">
        <v>319</v>
      </c>
      <c r="K18" s="26" t="s">
        <v>320</v>
      </c>
      <c r="L18" s="26" t="s">
        <v>321</v>
      </c>
      <c r="M18" s="26" t="s">
        <v>322</v>
      </c>
    </row>
    <row r="19" spans="2:13">
      <c r="B19" s="15"/>
      <c r="C19" s="15"/>
      <c r="D19" s="19"/>
      <c r="E19" s="20"/>
      <c r="F19" s="15"/>
      <c r="G19" s="15" t="s">
        <v>316</v>
      </c>
      <c r="H19" s="15" t="s">
        <v>323</v>
      </c>
      <c r="I19" s="15" t="s">
        <v>324</v>
      </c>
      <c r="J19" s="26" t="s">
        <v>319</v>
      </c>
      <c r="K19" s="26" t="s">
        <v>320</v>
      </c>
      <c r="L19" s="26" t="s">
        <v>321</v>
      </c>
      <c r="M19" s="26" t="s">
        <v>322</v>
      </c>
    </row>
    <row r="20" spans="2:13">
      <c r="B20" s="15"/>
      <c r="C20" s="15"/>
      <c r="D20" s="19"/>
      <c r="E20" s="20"/>
      <c r="F20" s="15"/>
      <c r="G20" s="15" t="s">
        <v>316</v>
      </c>
      <c r="H20" s="15" t="s">
        <v>323</v>
      </c>
      <c r="I20" s="15" t="s">
        <v>325</v>
      </c>
      <c r="J20" s="26" t="s">
        <v>326</v>
      </c>
      <c r="K20" s="26" t="s">
        <v>327</v>
      </c>
      <c r="L20" s="26" t="s">
        <v>328</v>
      </c>
      <c r="M20" s="26" t="s">
        <v>322</v>
      </c>
    </row>
    <row r="21" ht="27" spans="2:13">
      <c r="B21" s="15"/>
      <c r="C21" s="15"/>
      <c r="D21" s="19"/>
      <c r="E21" s="20"/>
      <c r="F21" s="15"/>
      <c r="G21" s="15" t="s">
        <v>329</v>
      </c>
      <c r="H21" s="15" t="s">
        <v>330</v>
      </c>
      <c r="I21" s="15" t="s">
        <v>331</v>
      </c>
      <c r="J21" s="26" t="s">
        <v>319</v>
      </c>
      <c r="K21" s="26" t="s">
        <v>320</v>
      </c>
      <c r="L21" s="26" t="s">
        <v>321</v>
      </c>
      <c r="M21" s="26" t="s">
        <v>332</v>
      </c>
    </row>
    <row r="22" ht="27" spans="2:13">
      <c r="B22" s="15" t="s">
        <v>339</v>
      </c>
      <c r="C22" s="15" t="s">
        <v>340</v>
      </c>
      <c r="D22" s="17">
        <f>E22/8270.34</f>
        <v>0.000110031752019869</v>
      </c>
      <c r="E22" s="20" t="s">
        <v>341</v>
      </c>
      <c r="F22" s="15" t="s">
        <v>315</v>
      </c>
      <c r="G22" s="15" t="s">
        <v>316</v>
      </c>
      <c r="H22" s="15" t="s">
        <v>317</v>
      </c>
      <c r="I22" s="15" t="s">
        <v>318</v>
      </c>
      <c r="J22" s="26" t="s">
        <v>319</v>
      </c>
      <c r="K22" s="26" t="s">
        <v>320</v>
      </c>
      <c r="L22" s="26" t="s">
        <v>321</v>
      </c>
      <c r="M22" s="26" t="s">
        <v>322</v>
      </c>
    </row>
    <row r="23" spans="2:13">
      <c r="B23" s="15"/>
      <c r="C23" s="15"/>
      <c r="D23" s="19"/>
      <c r="E23" s="20"/>
      <c r="F23" s="15"/>
      <c r="G23" s="15" t="s">
        <v>316</v>
      </c>
      <c r="H23" s="15" t="s">
        <v>323</v>
      </c>
      <c r="I23" s="15" t="s">
        <v>324</v>
      </c>
      <c r="J23" s="26" t="s">
        <v>319</v>
      </c>
      <c r="K23" s="26" t="s">
        <v>320</v>
      </c>
      <c r="L23" s="26" t="s">
        <v>321</v>
      </c>
      <c r="M23" s="26" t="s">
        <v>322</v>
      </c>
    </row>
    <row r="24" spans="2:13">
      <c r="B24" s="15"/>
      <c r="C24" s="15"/>
      <c r="D24" s="19"/>
      <c r="E24" s="20"/>
      <c r="F24" s="15"/>
      <c r="G24" s="15" t="s">
        <v>316</v>
      </c>
      <c r="H24" s="15" t="s">
        <v>323</v>
      </c>
      <c r="I24" s="15" t="s">
        <v>325</v>
      </c>
      <c r="J24" s="26" t="s">
        <v>326</v>
      </c>
      <c r="K24" s="26" t="s">
        <v>327</v>
      </c>
      <c r="L24" s="26" t="s">
        <v>328</v>
      </c>
      <c r="M24" s="26" t="s">
        <v>322</v>
      </c>
    </row>
    <row r="25" ht="27" spans="2:13">
      <c r="B25" s="15"/>
      <c r="C25" s="15"/>
      <c r="D25" s="19"/>
      <c r="E25" s="20"/>
      <c r="F25" s="15"/>
      <c r="G25" s="15" t="s">
        <v>329</v>
      </c>
      <c r="H25" s="15" t="s">
        <v>330</v>
      </c>
      <c r="I25" s="15" t="s">
        <v>331</v>
      </c>
      <c r="J25" s="26" t="s">
        <v>319</v>
      </c>
      <c r="K25" s="26" t="s">
        <v>320</v>
      </c>
      <c r="L25" s="26" t="s">
        <v>321</v>
      </c>
      <c r="M25" s="26" t="s">
        <v>332</v>
      </c>
    </row>
    <row r="26" ht="27" spans="2:13">
      <c r="B26" s="15" t="s">
        <v>342</v>
      </c>
      <c r="C26" s="15" t="s">
        <v>343</v>
      </c>
      <c r="D26" s="17">
        <f>E26/8270.34</f>
        <v>8.82672296423122e-5</v>
      </c>
      <c r="E26" s="20" t="s">
        <v>344</v>
      </c>
      <c r="F26" s="15" t="s">
        <v>315</v>
      </c>
      <c r="G26" s="15" t="s">
        <v>316</v>
      </c>
      <c r="H26" s="15" t="s">
        <v>317</v>
      </c>
      <c r="I26" s="15" t="s">
        <v>318</v>
      </c>
      <c r="J26" s="26" t="s">
        <v>319</v>
      </c>
      <c r="K26" s="26" t="s">
        <v>320</v>
      </c>
      <c r="L26" s="26" t="s">
        <v>321</v>
      </c>
      <c r="M26" s="26" t="s">
        <v>322</v>
      </c>
    </row>
    <row r="27" spans="2:13">
      <c r="B27" s="15"/>
      <c r="C27" s="15"/>
      <c r="D27" s="19"/>
      <c r="E27" s="20"/>
      <c r="F27" s="15"/>
      <c r="G27" s="15" t="s">
        <v>316</v>
      </c>
      <c r="H27" s="15" t="s">
        <v>323</v>
      </c>
      <c r="I27" s="15" t="s">
        <v>324</v>
      </c>
      <c r="J27" s="26" t="s">
        <v>319</v>
      </c>
      <c r="K27" s="26" t="s">
        <v>320</v>
      </c>
      <c r="L27" s="26" t="s">
        <v>321</v>
      </c>
      <c r="M27" s="26" t="s">
        <v>322</v>
      </c>
    </row>
    <row r="28" spans="2:13">
      <c r="B28" s="15"/>
      <c r="C28" s="15"/>
      <c r="D28" s="19"/>
      <c r="E28" s="20"/>
      <c r="F28" s="15"/>
      <c r="G28" s="15" t="s">
        <v>316</v>
      </c>
      <c r="H28" s="15" t="s">
        <v>323</v>
      </c>
      <c r="I28" s="15" t="s">
        <v>325</v>
      </c>
      <c r="J28" s="26" t="s">
        <v>326</v>
      </c>
      <c r="K28" s="26" t="s">
        <v>327</v>
      </c>
      <c r="L28" s="26" t="s">
        <v>328</v>
      </c>
      <c r="M28" s="26" t="s">
        <v>322</v>
      </c>
    </row>
    <row r="29" ht="27" spans="2:13">
      <c r="B29" s="15"/>
      <c r="C29" s="15"/>
      <c r="D29" s="19"/>
      <c r="E29" s="20"/>
      <c r="F29" s="15"/>
      <c r="G29" s="15" t="s">
        <v>329</v>
      </c>
      <c r="H29" s="15" t="s">
        <v>330</v>
      </c>
      <c r="I29" s="15" t="s">
        <v>331</v>
      </c>
      <c r="J29" s="26" t="s">
        <v>319</v>
      </c>
      <c r="K29" s="26" t="s">
        <v>320</v>
      </c>
      <c r="L29" s="26" t="s">
        <v>321</v>
      </c>
      <c r="M29" s="26" t="s">
        <v>332</v>
      </c>
    </row>
    <row r="30" ht="27" spans="2:13">
      <c r="B30" s="15" t="s">
        <v>345</v>
      </c>
      <c r="C30" s="15" t="s">
        <v>346</v>
      </c>
      <c r="D30" s="17">
        <f>E30/8270.34</f>
        <v>0.000199508121794267</v>
      </c>
      <c r="E30" s="20" t="s">
        <v>165</v>
      </c>
      <c r="F30" s="15" t="s">
        <v>315</v>
      </c>
      <c r="G30" s="15" t="s">
        <v>316</v>
      </c>
      <c r="H30" s="15" t="s">
        <v>317</v>
      </c>
      <c r="I30" s="15" t="s">
        <v>318</v>
      </c>
      <c r="J30" s="26" t="s">
        <v>319</v>
      </c>
      <c r="K30" s="26" t="s">
        <v>320</v>
      </c>
      <c r="L30" s="26" t="s">
        <v>321</v>
      </c>
      <c r="M30" s="26" t="s">
        <v>322</v>
      </c>
    </row>
    <row r="31" spans="2:13">
      <c r="B31" s="15"/>
      <c r="C31" s="15"/>
      <c r="D31" s="19"/>
      <c r="E31" s="20"/>
      <c r="F31" s="15"/>
      <c r="G31" s="15" t="s">
        <v>316</v>
      </c>
      <c r="H31" s="15" t="s">
        <v>323</v>
      </c>
      <c r="I31" s="15" t="s">
        <v>324</v>
      </c>
      <c r="J31" s="26" t="s">
        <v>319</v>
      </c>
      <c r="K31" s="26" t="s">
        <v>320</v>
      </c>
      <c r="L31" s="26" t="s">
        <v>321</v>
      </c>
      <c r="M31" s="26" t="s">
        <v>322</v>
      </c>
    </row>
    <row r="32" spans="2:13">
      <c r="B32" s="15"/>
      <c r="C32" s="15"/>
      <c r="D32" s="19"/>
      <c r="E32" s="20"/>
      <c r="F32" s="15"/>
      <c r="G32" s="15" t="s">
        <v>316</v>
      </c>
      <c r="H32" s="15" t="s">
        <v>323</v>
      </c>
      <c r="I32" s="15" t="s">
        <v>325</v>
      </c>
      <c r="J32" s="26" t="s">
        <v>326</v>
      </c>
      <c r="K32" s="26" t="s">
        <v>327</v>
      </c>
      <c r="L32" s="26" t="s">
        <v>328</v>
      </c>
      <c r="M32" s="26" t="s">
        <v>322</v>
      </c>
    </row>
    <row r="33" ht="27" spans="2:13">
      <c r="B33" s="15"/>
      <c r="C33" s="15"/>
      <c r="D33" s="19"/>
      <c r="E33" s="20"/>
      <c r="F33" s="15"/>
      <c r="G33" s="15" t="s">
        <v>329</v>
      </c>
      <c r="H33" s="15" t="s">
        <v>330</v>
      </c>
      <c r="I33" s="15" t="s">
        <v>331</v>
      </c>
      <c r="J33" s="26" t="s">
        <v>319</v>
      </c>
      <c r="K33" s="26" t="s">
        <v>320</v>
      </c>
      <c r="L33" s="26" t="s">
        <v>321</v>
      </c>
      <c r="M33" s="26" t="s">
        <v>332</v>
      </c>
    </row>
    <row r="34" ht="27" spans="2:13">
      <c r="B34" s="15" t="s">
        <v>347</v>
      </c>
      <c r="C34" s="15" t="s">
        <v>348</v>
      </c>
      <c r="D34" s="17">
        <f>E34/8270.34</f>
        <v>0.0033686644079929</v>
      </c>
      <c r="E34" s="20" t="s">
        <v>36</v>
      </c>
      <c r="F34" s="15" t="s">
        <v>315</v>
      </c>
      <c r="G34" s="15" t="s">
        <v>316</v>
      </c>
      <c r="H34" s="15" t="s">
        <v>317</v>
      </c>
      <c r="I34" s="15" t="s">
        <v>318</v>
      </c>
      <c r="J34" s="26" t="s">
        <v>319</v>
      </c>
      <c r="K34" s="26" t="s">
        <v>320</v>
      </c>
      <c r="L34" s="26" t="s">
        <v>321</v>
      </c>
      <c r="M34" s="26" t="s">
        <v>322</v>
      </c>
    </row>
    <row r="35" spans="2:13">
      <c r="B35" s="15"/>
      <c r="C35" s="15"/>
      <c r="D35" s="19"/>
      <c r="E35" s="20"/>
      <c r="F35" s="15"/>
      <c r="G35" s="15" t="s">
        <v>316</v>
      </c>
      <c r="H35" s="15" t="s">
        <v>323</v>
      </c>
      <c r="I35" s="15" t="s">
        <v>324</v>
      </c>
      <c r="J35" s="26" t="s">
        <v>319</v>
      </c>
      <c r="K35" s="26" t="s">
        <v>320</v>
      </c>
      <c r="L35" s="26" t="s">
        <v>321</v>
      </c>
      <c r="M35" s="26" t="s">
        <v>322</v>
      </c>
    </row>
    <row r="36" spans="2:13">
      <c r="B36" s="15"/>
      <c r="C36" s="15"/>
      <c r="D36" s="19"/>
      <c r="E36" s="20"/>
      <c r="F36" s="15"/>
      <c r="G36" s="15" t="s">
        <v>316</v>
      </c>
      <c r="H36" s="15" t="s">
        <v>323</v>
      </c>
      <c r="I36" s="15" t="s">
        <v>325</v>
      </c>
      <c r="J36" s="26" t="s">
        <v>326</v>
      </c>
      <c r="K36" s="26" t="s">
        <v>327</v>
      </c>
      <c r="L36" s="26" t="s">
        <v>328</v>
      </c>
      <c r="M36" s="26" t="s">
        <v>322</v>
      </c>
    </row>
    <row r="37" ht="27" spans="2:13">
      <c r="B37" s="15"/>
      <c r="C37" s="15"/>
      <c r="D37" s="19"/>
      <c r="E37" s="20"/>
      <c r="F37" s="15"/>
      <c r="G37" s="15" t="s">
        <v>329</v>
      </c>
      <c r="H37" s="15" t="s">
        <v>330</v>
      </c>
      <c r="I37" s="15" t="s">
        <v>331</v>
      </c>
      <c r="J37" s="26" t="s">
        <v>319</v>
      </c>
      <c r="K37" s="26" t="s">
        <v>320</v>
      </c>
      <c r="L37" s="26" t="s">
        <v>321</v>
      </c>
      <c r="M37" s="26" t="s">
        <v>332</v>
      </c>
    </row>
    <row r="38" spans="2:13">
      <c r="B38" s="15" t="s">
        <v>349</v>
      </c>
      <c r="C38" s="15" t="s">
        <v>350</v>
      </c>
      <c r="D38" s="17">
        <f>E38/8270.34</f>
        <v>0.0156571555703877</v>
      </c>
      <c r="E38" s="20" t="s">
        <v>138</v>
      </c>
      <c r="F38" s="15" t="s">
        <v>351</v>
      </c>
      <c r="G38" s="15" t="s">
        <v>316</v>
      </c>
      <c r="H38" s="15" t="s">
        <v>317</v>
      </c>
      <c r="I38" s="15" t="s">
        <v>325</v>
      </c>
      <c r="J38" s="26" t="s">
        <v>326</v>
      </c>
      <c r="K38" s="26" t="s">
        <v>327</v>
      </c>
      <c r="L38" s="26" t="s">
        <v>328</v>
      </c>
      <c r="M38" s="26" t="s">
        <v>322</v>
      </c>
    </row>
    <row r="39" ht="54" spans="2:13">
      <c r="B39" s="15"/>
      <c r="C39" s="15"/>
      <c r="D39" s="19"/>
      <c r="E39" s="20"/>
      <c r="F39" s="15"/>
      <c r="G39" s="15" t="s">
        <v>316</v>
      </c>
      <c r="H39" s="15" t="s">
        <v>323</v>
      </c>
      <c r="I39" s="15" t="s">
        <v>352</v>
      </c>
      <c r="J39" s="26" t="s">
        <v>326</v>
      </c>
      <c r="K39" s="26" t="s">
        <v>327</v>
      </c>
      <c r="L39" s="26" t="s">
        <v>321</v>
      </c>
      <c r="M39" s="26" t="s">
        <v>332</v>
      </c>
    </row>
    <row r="40" ht="40.5" spans="2:13">
      <c r="B40" s="15"/>
      <c r="C40" s="15"/>
      <c r="D40" s="19"/>
      <c r="E40" s="20"/>
      <c r="F40" s="15"/>
      <c r="G40" s="15" t="s">
        <v>329</v>
      </c>
      <c r="H40" s="15" t="s">
        <v>353</v>
      </c>
      <c r="I40" s="15" t="s">
        <v>354</v>
      </c>
      <c r="J40" s="26" t="s">
        <v>319</v>
      </c>
      <c r="K40" s="26" t="s">
        <v>320</v>
      </c>
      <c r="L40" s="26" t="s">
        <v>321</v>
      </c>
      <c r="M40" s="26" t="s">
        <v>322</v>
      </c>
    </row>
    <row r="41" spans="2:13">
      <c r="B41" s="15"/>
      <c r="C41" s="15"/>
      <c r="D41" s="19"/>
      <c r="E41" s="20"/>
      <c r="F41" s="15"/>
      <c r="G41" s="15" t="s">
        <v>329</v>
      </c>
      <c r="H41" s="15" t="s">
        <v>330</v>
      </c>
      <c r="I41" s="15" t="s">
        <v>355</v>
      </c>
      <c r="J41" s="26" t="s">
        <v>319</v>
      </c>
      <c r="K41" s="26" t="s">
        <v>320</v>
      </c>
      <c r="L41" s="26" t="s">
        <v>321</v>
      </c>
      <c r="M41" s="26" t="s">
        <v>322</v>
      </c>
    </row>
    <row r="42" ht="27" spans="2:13">
      <c r="B42" s="15" t="s">
        <v>356</v>
      </c>
      <c r="C42" s="15" t="s">
        <v>357</v>
      </c>
      <c r="D42" s="17">
        <f>E42/8270.34</f>
        <v>0.00338559236984211</v>
      </c>
      <c r="E42" s="20" t="s">
        <v>358</v>
      </c>
      <c r="F42" s="15" t="s">
        <v>359</v>
      </c>
      <c r="G42" s="15" t="s">
        <v>316</v>
      </c>
      <c r="H42" s="15" t="s">
        <v>317</v>
      </c>
      <c r="I42" s="15" t="s">
        <v>360</v>
      </c>
      <c r="J42" s="26" t="s">
        <v>361</v>
      </c>
      <c r="K42" s="26" t="s">
        <v>159</v>
      </c>
      <c r="L42" s="26" t="s">
        <v>362</v>
      </c>
      <c r="M42" s="26" t="s">
        <v>363</v>
      </c>
    </row>
    <row r="43" ht="27" spans="2:13">
      <c r="B43" s="15"/>
      <c r="C43" s="15"/>
      <c r="D43" s="19"/>
      <c r="E43" s="20"/>
      <c r="F43" s="15"/>
      <c r="G43" s="15" t="s">
        <v>316</v>
      </c>
      <c r="H43" s="15" t="s">
        <v>317</v>
      </c>
      <c r="I43" s="15" t="s">
        <v>364</v>
      </c>
      <c r="J43" s="26" t="s">
        <v>361</v>
      </c>
      <c r="K43" s="26" t="s">
        <v>365</v>
      </c>
      <c r="L43" s="26" t="s">
        <v>362</v>
      </c>
      <c r="M43" s="26" t="s">
        <v>363</v>
      </c>
    </row>
    <row r="44" spans="2:13">
      <c r="B44" s="15"/>
      <c r="C44" s="15"/>
      <c r="D44" s="19"/>
      <c r="E44" s="20"/>
      <c r="F44" s="15"/>
      <c r="G44" s="15" t="s">
        <v>316</v>
      </c>
      <c r="H44" s="15" t="s">
        <v>323</v>
      </c>
      <c r="I44" s="15" t="s">
        <v>366</v>
      </c>
      <c r="J44" s="26" t="s">
        <v>367</v>
      </c>
      <c r="K44" s="26" t="s">
        <v>368</v>
      </c>
      <c r="L44" s="26" t="s">
        <v>369</v>
      </c>
      <c r="M44" s="26" t="s">
        <v>157</v>
      </c>
    </row>
    <row r="45" ht="27" spans="2:13">
      <c r="B45" s="15"/>
      <c r="C45" s="15"/>
      <c r="D45" s="19"/>
      <c r="E45" s="20"/>
      <c r="F45" s="15"/>
      <c r="G45" s="15" t="s">
        <v>316</v>
      </c>
      <c r="H45" s="15" t="s">
        <v>323</v>
      </c>
      <c r="I45" s="15" t="s">
        <v>370</v>
      </c>
      <c r="J45" s="26" t="s">
        <v>319</v>
      </c>
      <c r="K45" s="26" t="s">
        <v>320</v>
      </c>
      <c r="L45" s="26" t="s">
        <v>321</v>
      </c>
      <c r="M45" s="26" t="s">
        <v>157</v>
      </c>
    </row>
    <row r="46" ht="27" spans="2:13">
      <c r="B46" s="15" t="s">
        <v>371</v>
      </c>
      <c r="C46" s="15"/>
      <c r="D46" s="17"/>
      <c r="E46" s="20"/>
      <c r="F46" s="15"/>
      <c r="G46" s="15" t="s">
        <v>329</v>
      </c>
      <c r="H46" s="15" t="s">
        <v>353</v>
      </c>
      <c r="I46" s="15" t="s">
        <v>372</v>
      </c>
      <c r="J46" s="26" t="s">
        <v>367</v>
      </c>
      <c r="K46" s="26" t="s">
        <v>373</v>
      </c>
      <c r="L46" s="26" t="s">
        <v>369</v>
      </c>
      <c r="M46" s="26" t="s">
        <v>157</v>
      </c>
    </row>
    <row r="47" spans="2:13">
      <c r="B47" s="15"/>
      <c r="C47" s="15"/>
      <c r="D47" s="19"/>
      <c r="E47" s="20"/>
      <c r="F47" s="15"/>
      <c r="G47" s="15" t="s">
        <v>329</v>
      </c>
      <c r="H47" s="15" t="s">
        <v>330</v>
      </c>
      <c r="I47" s="15" t="s">
        <v>374</v>
      </c>
      <c r="J47" s="26" t="s">
        <v>367</v>
      </c>
      <c r="K47" s="26" t="s">
        <v>375</v>
      </c>
      <c r="L47" s="26" t="s">
        <v>369</v>
      </c>
      <c r="M47" s="26" t="s">
        <v>157</v>
      </c>
    </row>
    <row r="48" ht="27" spans="2:13">
      <c r="B48" s="15"/>
      <c r="C48" s="15"/>
      <c r="D48" s="19"/>
      <c r="E48" s="20"/>
      <c r="F48" s="15"/>
      <c r="G48" s="15" t="s">
        <v>329</v>
      </c>
      <c r="H48" s="15" t="s">
        <v>330</v>
      </c>
      <c r="I48" s="15" t="s">
        <v>376</v>
      </c>
      <c r="J48" s="26" t="s">
        <v>367</v>
      </c>
      <c r="K48" s="26" t="s">
        <v>375</v>
      </c>
      <c r="L48" s="26" t="s">
        <v>369</v>
      </c>
      <c r="M48" s="26" t="s">
        <v>157</v>
      </c>
    </row>
    <row r="49" ht="27" spans="2:13">
      <c r="B49" s="15"/>
      <c r="C49" s="15"/>
      <c r="D49" s="19"/>
      <c r="E49" s="20"/>
      <c r="F49" s="15"/>
      <c r="G49" s="15" t="s">
        <v>377</v>
      </c>
      <c r="H49" s="15" t="s">
        <v>378</v>
      </c>
      <c r="I49" s="15" t="s">
        <v>379</v>
      </c>
      <c r="J49" s="26" t="s">
        <v>361</v>
      </c>
      <c r="K49" s="26" t="s">
        <v>380</v>
      </c>
      <c r="L49" s="26" t="s">
        <v>321</v>
      </c>
      <c r="M49" s="26" t="s">
        <v>157</v>
      </c>
    </row>
    <row r="50" ht="27" spans="2:13">
      <c r="B50" s="15" t="s">
        <v>381</v>
      </c>
      <c r="C50" s="15" t="s">
        <v>382</v>
      </c>
      <c r="D50" s="17"/>
      <c r="E50" s="20" t="s">
        <v>383</v>
      </c>
      <c r="F50" s="15" t="s">
        <v>384</v>
      </c>
      <c r="G50" s="15" t="s">
        <v>316</v>
      </c>
      <c r="H50" s="15" t="s">
        <v>385</v>
      </c>
      <c r="I50" s="15" t="s">
        <v>386</v>
      </c>
      <c r="J50" s="26" t="s">
        <v>361</v>
      </c>
      <c r="K50" s="26" t="s">
        <v>387</v>
      </c>
      <c r="L50" s="26" t="s">
        <v>321</v>
      </c>
      <c r="M50" s="26" t="s">
        <v>157</v>
      </c>
    </row>
    <row r="51" spans="2:13">
      <c r="B51" s="15"/>
      <c r="C51" s="15"/>
      <c r="D51" s="19"/>
      <c r="E51" s="20"/>
      <c r="F51" s="15"/>
      <c r="G51" s="15" t="s">
        <v>316</v>
      </c>
      <c r="H51" s="15" t="s">
        <v>317</v>
      </c>
      <c r="I51" s="15" t="s">
        <v>388</v>
      </c>
      <c r="J51" s="26" t="s">
        <v>319</v>
      </c>
      <c r="K51" s="26" t="s">
        <v>389</v>
      </c>
      <c r="L51" s="26" t="s">
        <v>390</v>
      </c>
      <c r="M51" s="26" t="s">
        <v>157</v>
      </c>
    </row>
    <row r="52" spans="2:13">
      <c r="B52" s="15"/>
      <c r="C52" s="15"/>
      <c r="D52" s="19"/>
      <c r="E52" s="20"/>
      <c r="F52" s="15"/>
      <c r="G52" s="15" t="s">
        <v>316</v>
      </c>
      <c r="H52" s="15" t="s">
        <v>317</v>
      </c>
      <c r="I52" s="15" t="s">
        <v>391</v>
      </c>
      <c r="J52" s="26" t="s">
        <v>319</v>
      </c>
      <c r="K52" s="26" t="s">
        <v>389</v>
      </c>
      <c r="L52" s="26" t="s">
        <v>390</v>
      </c>
      <c r="M52" s="26" t="s">
        <v>157</v>
      </c>
    </row>
    <row r="53" spans="2:13">
      <c r="B53" s="15"/>
      <c r="C53" s="15"/>
      <c r="D53" s="19"/>
      <c r="E53" s="20"/>
      <c r="F53" s="15"/>
      <c r="G53" s="15" t="s">
        <v>316</v>
      </c>
      <c r="H53" s="15" t="s">
        <v>317</v>
      </c>
      <c r="I53" s="15" t="s">
        <v>392</v>
      </c>
      <c r="J53" s="26" t="s">
        <v>319</v>
      </c>
      <c r="K53" s="26" t="s">
        <v>389</v>
      </c>
      <c r="L53" s="26" t="s">
        <v>390</v>
      </c>
      <c r="M53" s="26" t="s">
        <v>157</v>
      </c>
    </row>
    <row r="54" ht="40.5" spans="2:13">
      <c r="B54" s="15" t="s">
        <v>393</v>
      </c>
      <c r="C54" s="15"/>
      <c r="D54" s="17">
        <f>E50/8270.34</f>
        <v>0.000967312105669174</v>
      </c>
      <c r="E54" s="20"/>
      <c r="F54" s="15"/>
      <c r="G54" s="15" t="s">
        <v>316</v>
      </c>
      <c r="H54" s="15" t="s">
        <v>317</v>
      </c>
      <c r="I54" s="15" t="s">
        <v>394</v>
      </c>
      <c r="J54" s="26" t="s">
        <v>361</v>
      </c>
      <c r="K54" s="26" t="s">
        <v>387</v>
      </c>
      <c r="L54" s="26" t="s">
        <v>321</v>
      </c>
      <c r="M54" s="26" t="s">
        <v>157</v>
      </c>
    </row>
    <row r="55" ht="27" spans="2:13">
      <c r="B55" s="15"/>
      <c r="C55" s="15"/>
      <c r="D55" s="19"/>
      <c r="E55" s="20"/>
      <c r="F55" s="15"/>
      <c r="G55" s="15" t="s">
        <v>329</v>
      </c>
      <c r="H55" s="15" t="s">
        <v>395</v>
      </c>
      <c r="I55" s="15" t="s">
        <v>396</v>
      </c>
      <c r="J55" s="26" t="s">
        <v>367</v>
      </c>
      <c r="K55" s="26" t="s">
        <v>397</v>
      </c>
      <c r="L55" s="26" t="s">
        <v>369</v>
      </c>
      <c r="M55" s="26" t="s">
        <v>322</v>
      </c>
    </row>
    <row r="56" ht="27" spans="2:13">
      <c r="B56" s="15"/>
      <c r="C56" s="15"/>
      <c r="D56" s="19"/>
      <c r="E56" s="20"/>
      <c r="F56" s="15"/>
      <c r="G56" s="15" t="s">
        <v>329</v>
      </c>
      <c r="H56" s="15" t="s">
        <v>398</v>
      </c>
      <c r="I56" s="15" t="s">
        <v>399</v>
      </c>
      <c r="J56" s="26" t="s">
        <v>367</v>
      </c>
      <c r="K56" s="26" t="s">
        <v>400</v>
      </c>
      <c r="L56" s="26" t="s">
        <v>369</v>
      </c>
      <c r="M56" s="26" t="s">
        <v>322</v>
      </c>
    </row>
    <row r="57" spans="2:13">
      <c r="B57" s="15"/>
      <c r="C57" s="15" t="s">
        <v>401</v>
      </c>
      <c r="D57" s="19"/>
      <c r="E57" s="20" t="s">
        <v>402</v>
      </c>
      <c r="F57" s="15" t="s">
        <v>403</v>
      </c>
      <c r="G57" s="15" t="s">
        <v>316</v>
      </c>
      <c r="H57" s="15" t="s">
        <v>317</v>
      </c>
      <c r="I57" s="15" t="s">
        <v>404</v>
      </c>
      <c r="J57" s="26" t="s">
        <v>319</v>
      </c>
      <c r="K57" s="26" t="s">
        <v>389</v>
      </c>
      <c r="L57" s="26" t="s">
        <v>405</v>
      </c>
      <c r="M57" s="26" t="s">
        <v>322</v>
      </c>
    </row>
    <row r="58" spans="2:13">
      <c r="B58" s="15" t="s">
        <v>406</v>
      </c>
      <c r="C58" s="15"/>
      <c r="D58" s="17">
        <f>1.92/8270.34</f>
        <v>0.000232154905360602</v>
      </c>
      <c r="E58" s="20"/>
      <c r="F58" s="15"/>
      <c r="G58" s="15" t="s">
        <v>316</v>
      </c>
      <c r="H58" s="15" t="s">
        <v>317</v>
      </c>
      <c r="I58" s="15" t="s">
        <v>407</v>
      </c>
      <c r="J58" s="26" t="s">
        <v>319</v>
      </c>
      <c r="K58" s="26" t="s">
        <v>320</v>
      </c>
      <c r="L58" s="26" t="s">
        <v>321</v>
      </c>
      <c r="M58" s="26" t="s">
        <v>157</v>
      </c>
    </row>
    <row r="59" spans="2:13">
      <c r="B59" s="15"/>
      <c r="C59" s="15"/>
      <c r="D59" s="19"/>
      <c r="E59" s="20"/>
      <c r="F59" s="15"/>
      <c r="G59" s="15" t="s">
        <v>316</v>
      </c>
      <c r="H59" s="15" t="s">
        <v>317</v>
      </c>
      <c r="I59" s="15" t="s">
        <v>408</v>
      </c>
      <c r="J59" s="26" t="s">
        <v>409</v>
      </c>
      <c r="K59" s="26" t="s">
        <v>157</v>
      </c>
      <c r="L59" s="26" t="s">
        <v>410</v>
      </c>
      <c r="M59" s="26" t="s">
        <v>157</v>
      </c>
    </row>
    <row r="60" spans="2:13">
      <c r="B60" s="15"/>
      <c r="C60" s="15"/>
      <c r="D60" s="19"/>
      <c r="E60" s="20"/>
      <c r="F60" s="15"/>
      <c r="G60" s="15" t="s">
        <v>316</v>
      </c>
      <c r="H60" s="15" t="s">
        <v>317</v>
      </c>
      <c r="I60" s="15" t="s">
        <v>411</v>
      </c>
      <c r="J60" s="26" t="s">
        <v>319</v>
      </c>
      <c r="K60" s="26" t="s">
        <v>389</v>
      </c>
      <c r="L60" s="26" t="s">
        <v>412</v>
      </c>
      <c r="M60" s="26" t="s">
        <v>157</v>
      </c>
    </row>
    <row r="61" spans="2:13">
      <c r="B61" s="15"/>
      <c r="C61" s="15"/>
      <c r="D61" s="19"/>
      <c r="E61" s="20"/>
      <c r="F61" s="15"/>
      <c r="G61" s="15" t="s">
        <v>316</v>
      </c>
      <c r="H61" s="15" t="s">
        <v>317</v>
      </c>
      <c r="I61" s="15" t="s">
        <v>413</v>
      </c>
      <c r="J61" s="26" t="s">
        <v>319</v>
      </c>
      <c r="K61" s="26" t="s">
        <v>320</v>
      </c>
      <c r="L61" s="26" t="s">
        <v>321</v>
      </c>
      <c r="M61" s="26" t="s">
        <v>157</v>
      </c>
    </row>
    <row r="62" spans="2:13">
      <c r="B62" s="15" t="s">
        <v>414</v>
      </c>
      <c r="C62" s="15"/>
      <c r="D62" s="17"/>
      <c r="E62" s="20"/>
      <c r="F62" s="15"/>
      <c r="G62" s="15" t="s">
        <v>329</v>
      </c>
      <c r="H62" s="15" t="s">
        <v>398</v>
      </c>
      <c r="I62" s="15" t="s">
        <v>415</v>
      </c>
      <c r="J62" s="26" t="s">
        <v>361</v>
      </c>
      <c r="K62" s="26" t="s">
        <v>327</v>
      </c>
      <c r="L62" s="26" t="s">
        <v>416</v>
      </c>
      <c r="M62" s="26" t="s">
        <v>322</v>
      </c>
    </row>
    <row r="63" ht="40.5" spans="2:13">
      <c r="B63" s="15"/>
      <c r="C63" s="15"/>
      <c r="D63" s="19"/>
      <c r="E63" s="20"/>
      <c r="F63" s="15"/>
      <c r="G63" s="15" t="s">
        <v>377</v>
      </c>
      <c r="H63" s="15" t="s">
        <v>378</v>
      </c>
      <c r="I63" s="15" t="s">
        <v>417</v>
      </c>
      <c r="J63" s="26" t="s">
        <v>319</v>
      </c>
      <c r="K63" s="26" t="s">
        <v>157</v>
      </c>
      <c r="L63" s="26" t="s">
        <v>321</v>
      </c>
      <c r="M63" s="26" t="s">
        <v>157</v>
      </c>
    </row>
    <row r="64" spans="2:13">
      <c r="B64" s="15"/>
      <c r="C64" s="15" t="s">
        <v>418</v>
      </c>
      <c r="D64" s="19"/>
      <c r="E64" s="20" t="s">
        <v>419</v>
      </c>
      <c r="F64" s="15" t="s">
        <v>420</v>
      </c>
      <c r="G64" s="15" t="s">
        <v>316</v>
      </c>
      <c r="H64" s="15" t="s">
        <v>317</v>
      </c>
      <c r="I64" s="15" t="s">
        <v>404</v>
      </c>
      <c r="J64" s="26" t="s">
        <v>319</v>
      </c>
      <c r="K64" s="26" t="s">
        <v>389</v>
      </c>
      <c r="L64" s="26" t="s">
        <v>405</v>
      </c>
      <c r="M64" s="26" t="s">
        <v>157</v>
      </c>
    </row>
    <row r="65" spans="2:13">
      <c r="B65" s="15"/>
      <c r="C65" s="15"/>
      <c r="D65" s="19"/>
      <c r="E65" s="20"/>
      <c r="F65" s="15"/>
      <c r="G65" s="15" t="s">
        <v>316</v>
      </c>
      <c r="H65" s="15" t="s">
        <v>317</v>
      </c>
      <c r="I65" s="15" t="s">
        <v>408</v>
      </c>
      <c r="J65" s="26" t="s">
        <v>409</v>
      </c>
      <c r="K65" s="26" t="s">
        <v>157</v>
      </c>
      <c r="L65" s="26" t="s">
        <v>410</v>
      </c>
      <c r="M65" s="26" t="s">
        <v>157</v>
      </c>
    </row>
    <row r="66" spans="2:13">
      <c r="B66" s="15" t="s">
        <v>421</v>
      </c>
      <c r="C66" s="15"/>
      <c r="D66" s="17">
        <f>1.34/8270.34</f>
        <v>0.000162024777699587</v>
      </c>
      <c r="E66" s="20"/>
      <c r="F66" s="15"/>
      <c r="G66" s="15" t="s">
        <v>316</v>
      </c>
      <c r="H66" s="15" t="s">
        <v>317</v>
      </c>
      <c r="I66" s="15" t="s">
        <v>411</v>
      </c>
      <c r="J66" s="26" t="s">
        <v>319</v>
      </c>
      <c r="K66" s="26" t="s">
        <v>389</v>
      </c>
      <c r="L66" s="26" t="s">
        <v>412</v>
      </c>
      <c r="M66" s="26" t="s">
        <v>157</v>
      </c>
    </row>
    <row r="67" spans="2:13">
      <c r="B67" s="15"/>
      <c r="C67" s="15"/>
      <c r="D67" s="19"/>
      <c r="E67" s="20"/>
      <c r="F67" s="15"/>
      <c r="G67" s="15" t="s">
        <v>316</v>
      </c>
      <c r="H67" s="15" t="s">
        <v>317</v>
      </c>
      <c r="I67" s="15" t="s">
        <v>422</v>
      </c>
      <c r="J67" s="26" t="s">
        <v>319</v>
      </c>
      <c r="K67" s="26" t="s">
        <v>320</v>
      </c>
      <c r="L67" s="26" t="s">
        <v>321</v>
      </c>
      <c r="M67" s="26" t="s">
        <v>322</v>
      </c>
    </row>
    <row r="68" spans="2:13">
      <c r="B68" s="15"/>
      <c r="C68" s="15"/>
      <c r="D68" s="19"/>
      <c r="E68" s="20"/>
      <c r="F68" s="15"/>
      <c r="G68" s="15" t="s">
        <v>316</v>
      </c>
      <c r="H68" s="15" t="s">
        <v>323</v>
      </c>
      <c r="I68" s="15" t="s">
        <v>423</v>
      </c>
      <c r="J68" s="26" t="s">
        <v>319</v>
      </c>
      <c r="K68" s="26" t="s">
        <v>320</v>
      </c>
      <c r="L68" s="26" t="s">
        <v>321</v>
      </c>
      <c r="M68" s="26" t="s">
        <v>157</v>
      </c>
    </row>
    <row r="69" ht="27" spans="2:13">
      <c r="B69" s="15"/>
      <c r="C69" s="15"/>
      <c r="D69" s="19"/>
      <c r="E69" s="20"/>
      <c r="F69" s="15"/>
      <c r="G69" s="15" t="s">
        <v>329</v>
      </c>
      <c r="H69" s="15" t="s">
        <v>398</v>
      </c>
      <c r="I69" s="15" t="s">
        <v>424</v>
      </c>
      <c r="J69" s="26" t="s">
        <v>409</v>
      </c>
      <c r="K69" s="26" t="s">
        <v>157</v>
      </c>
      <c r="L69" s="26" t="s">
        <v>425</v>
      </c>
      <c r="M69" s="26" t="s">
        <v>322</v>
      </c>
    </row>
    <row r="70" ht="27" spans="2:13">
      <c r="B70" s="15" t="s">
        <v>426</v>
      </c>
      <c r="C70" s="15"/>
      <c r="D70" s="17"/>
      <c r="E70" s="20"/>
      <c r="F70" s="15"/>
      <c r="G70" s="15" t="s">
        <v>377</v>
      </c>
      <c r="H70" s="15" t="s">
        <v>378</v>
      </c>
      <c r="I70" s="15" t="s">
        <v>427</v>
      </c>
      <c r="J70" s="26" t="s">
        <v>361</v>
      </c>
      <c r="K70" s="26" t="s">
        <v>428</v>
      </c>
      <c r="L70" s="26" t="s">
        <v>321</v>
      </c>
      <c r="M70" s="26" t="s">
        <v>157</v>
      </c>
    </row>
    <row r="71" ht="27" spans="2:13">
      <c r="B71" s="15"/>
      <c r="C71" s="15" t="s">
        <v>429</v>
      </c>
      <c r="D71" s="19"/>
      <c r="E71" s="20" t="s">
        <v>430</v>
      </c>
      <c r="F71" s="15" t="s">
        <v>431</v>
      </c>
      <c r="G71" s="15" t="s">
        <v>316</v>
      </c>
      <c r="H71" s="15" t="s">
        <v>385</v>
      </c>
      <c r="I71" s="15" t="s">
        <v>432</v>
      </c>
      <c r="J71" s="26" t="s">
        <v>361</v>
      </c>
      <c r="K71" s="26" t="s">
        <v>433</v>
      </c>
      <c r="L71" s="26" t="s">
        <v>321</v>
      </c>
      <c r="M71" s="26" t="s">
        <v>157</v>
      </c>
    </row>
    <row r="72" ht="27" spans="2:13">
      <c r="B72" s="15"/>
      <c r="C72" s="15"/>
      <c r="D72" s="19"/>
      <c r="E72" s="20"/>
      <c r="F72" s="15"/>
      <c r="G72" s="15" t="s">
        <v>316</v>
      </c>
      <c r="H72" s="15" t="s">
        <v>317</v>
      </c>
      <c r="I72" s="15" t="s">
        <v>434</v>
      </c>
      <c r="J72" s="26" t="s">
        <v>361</v>
      </c>
      <c r="K72" s="26" t="s">
        <v>435</v>
      </c>
      <c r="L72" s="26" t="s">
        <v>436</v>
      </c>
      <c r="M72" s="26" t="s">
        <v>157</v>
      </c>
    </row>
    <row r="73" ht="27" spans="2:13">
      <c r="B73" s="15"/>
      <c r="C73" s="15"/>
      <c r="D73" s="19"/>
      <c r="E73" s="20"/>
      <c r="F73" s="15"/>
      <c r="G73" s="15" t="s">
        <v>316</v>
      </c>
      <c r="H73" s="15" t="s">
        <v>317</v>
      </c>
      <c r="I73" s="15" t="s">
        <v>437</v>
      </c>
      <c r="J73" s="26" t="s">
        <v>361</v>
      </c>
      <c r="K73" s="26" t="s">
        <v>438</v>
      </c>
      <c r="L73" s="26" t="s">
        <v>439</v>
      </c>
      <c r="M73" s="26" t="s">
        <v>157</v>
      </c>
    </row>
    <row r="74" ht="27" spans="2:13">
      <c r="B74" s="15" t="s">
        <v>440</v>
      </c>
      <c r="C74" s="15"/>
      <c r="D74" s="17">
        <f>89.84/8270.34</f>
        <v>0.0108629149466648</v>
      </c>
      <c r="E74" s="20"/>
      <c r="F74" s="15"/>
      <c r="G74" s="15" t="s">
        <v>316</v>
      </c>
      <c r="H74" s="15" t="s">
        <v>317</v>
      </c>
      <c r="I74" s="15" t="s">
        <v>441</v>
      </c>
      <c r="J74" s="26" t="s">
        <v>361</v>
      </c>
      <c r="K74" s="26" t="s">
        <v>442</v>
      </c>
      <c r="L74" s="26" t="s">
        <v>436</v>
      </c>
      <c r="M74" s="26" t="s">
        <v>157</v>
      </c>
    </row>
    <row r="75" spans="2:13">
      <c r="B75" s="15"/>
      <c r="C75" s="15"/>
      <c r="D75" s="19"/>
      <c r="E75" s="20"/>
      <c r="F75" s="15"/>
      <c r="G75" s="15" t="s">
        <v>316</v>
      </c>
      <c r="H75" s="15" t="s">
        <v>323</v>
      </c>
      <c r="I75" s="15" t="s">
        <v>443</v>
      </c>
      <c r="J75" s="26" t="s">
        <v>361</v>
      </c>
      <c r="K75" s="26" t="s">
        <v>433</v>
      </c>
      <c r="L75" s="26" t="s">
        <v>321</v>
      </c>
      <c r="M75" s="26" t="s">
        <v>157</v>
      </c>
    </row>
    <row r="76" spans="2:13">
      <c r="B76" s="15"/>
      <c r="C76" s="15"/>
      <c r="D76" s="19"/>
      <c r="E76" s="20"/>
      <c r="F76" s="15"/>
      <c r="G76" s="15" t="s">
        <v>316</v>
      </c>
      <c r="H76" s="15" t="s">
        <v>323</v>
      </c>
      <c r="I76" s="15" t="s">
        <v>444</v>
      </c>
      <c r="J76" s="26" t="s">
        <v>361</v>
      </c>
      <c r="K76" s="26" t="s">
        <v>433</v>
      </c>
      <c r="L76" s="26" t="s">
        <v>321</v>
      </c>
      <c r="M76" s="26" t="s">
        <v>157</v>
      </c>
    </row>
    <row r="77" ht="40.5" spans="2:13">
      <c r="B77" s="15"/>
      <c r="C77" s="15"/>
      <c r="D77" s="19"/>
      <c r="E77" s="20"/>
      <c r="F77" s="15"/>
      <c r="G77" s="15" t="s">
        <v>329</v>
      </c>
      <c r="H77" s="15" t="s">
        <v>395</v>
      </c>
      <c r="I77" s="15" t="s">
        <v>445</v>
      </c>
      <c r="J77" s="26" t="s">
        <v>367</v>
      </c>
      <c r="K77" s="26" t="s">
        <v>446</v>
      </c>
      <c r="L77" s="26"/>
      <c r="M77" s="26" t="s">
        <v>157</v>
      </c>
    </row>
    <row r="78" spans="2:13">
      <c r="B78" s="15" t="s">
        <v>447</v>
      </c>
      <c r="C78" s="15"/>
      <c r="D78" s="17"/>
      <c r="E78" s="20"/>
      <c r="F78" s="15"/>
      <c r="G78" s="15" t="s">
        <v>329</v>
      </c>
      <c r="H78" s="15" t="s">
        <v>398</v>
      </c>
      <c r="I78" s="15" t="s">
        <v>448</v>
      </c>
      <c r="J78" s="26" t="s">
        <v>367</v>
      </c>
      <c r="K78" s="26" t="s">
        <v>449</v>
      </c>
      <c r="L78" s="26"/>
      <c r="M78" s="26" t="s">
        <v>157</v>
      </c>
    </row>
    <row r="79" ht="27" spans="2:13">
      <c r="B79" s="15"/>
      <c r="C79" s="15"/>
      <c r="D79" s="19"/>
      <c r="E79" s="20"/>
      <c r="F79" s="15"/>
      <c r="G79" s="15" t="s">
        <v>377</v>
      </c>
      <c r="H79" s="15" t="s">
        <v>378</v>
      </c>
      <c r="I79" s="15" t="s">
        <v>450</v>
      </c>
      <c r="J79" s="26" t="s">
        <v>361</v>
      </c>
      <c r="K79" s="26" t="s">
        <v>433</v>
      </c>
      <c r="L79" s="26" t="s">
        <v>321</v>
      </c>
      <c r="M79" s="26" t="s">
        <v>157</v>
      </c>
    </row>
    <row r="80" spans="2:13">
      <c r="B80" s="15"/>
      <c r="C80" s="15" t="s">
        <v>451</v>
      </c>
      <c r="D80" s="19"/>
      <c r="E80" s="20" t="s">
        <v>452</v>
      </c>
      <c r="F80" s="15" t="s">
        <v>453</v>
      </c>
      <c r="G80" s="15" t="s">
        <v>316</v>
      </c>
      <c r="H80" s="15" t="s">
        <v>317</v>
      </c>
      <c r="I80" s="15" t="s">
        <v>404</v>
      </c>
      <c r="J80" s="26" t="s">
        <v>319</v>
      </c>
      <c r="K80" s="26" t="s">
        <v>389</v>
      </c>
      <c r="L80" s="26" t="s">
        <v>454</v>
      </c>
      <c r="M80" s="26" t="s">
        <v>157</v>
      </c>
    </row>
    <row r="81" spans="2:13">
      <c r="B81" s="15"/>
      <c r="C81" s="15"/>
      <c r="D81" s="19"/>
      <c r="E81" s="20"/>
      <c r="F81" s="15"/>
      <c r="G81" s="15" t="s">
        <v>316</v>
      </c>
      <c r="H81" s="15" t="s">
        <v>317</v>
      </c>
      <c r="I81" s="15" t="s">
        <v>455</v>
      </c>
      <c r="J81" s="26" t="s">
        <v>319</v>
      </c>
      <c r="K81" s="26" t="s">
        <v>389</v>
      </c>
      <c r="L81" s="26" t="s">
        <v>412</v>
      </c>
      <c r="M81" s="26" t="s">
        <v>157</v>
      </c>
    </row>
    <row r="82" spans="2:13">
      <c r="B82" s="15" t="s">
        <v>456</v>
      </c>
      <c r="C82" s="15"/>
      <c r="D82" s="17">
        <f>0.48/8270.34</f>
        <v>5.80387263401505e-5</v>
      </c>
      <c r="E82" s="20"/>
      <c r="F82" s="15"/>
      <c r="G82" s="15" t="s">
        <v>316</v>
      </c>
      <c r="H82" s="15" t="s">
        <v>317</v>
      </c>
      <c r="I82" s="15" t="s">
        <v>457</v>
      </c>
      <c r="J82" s="26" t="s">
        <v>319</v>
      </c>
      <c r="K82" s="26" t="s">
        <v>320</v>
      </c>
      <c r="L82" s="26" t="s">
        <v>321</v>
      </c>
      <c r="M82" s="26" t="s">
        <v>322</v>
      </c>
    </row>
    <row r="83" ht="27" spans="2:13">
      <c r="B83" s="15"/>
      <c r="C83" s="15"/>
      <c r="D83" s="19"/>
      <c r="E83" s="20"/>
      <c r="F83" s="15"/>
      <c r="G83" s="15" t="s">
        <v>316</v>
      </c>
      <c r="H83" s="15" t="s">
        <v>317</v>
      </c>
      <c r="I83" s="15" t="s">
        <v>458</v>
      </c>
      <c r="J83" s="26" t="s">
        <v>409</v>
      </c>
      <c r="K83" s="26" t="s">
        <v>157</v>
      </c>
      <c r="L83" s="26" t="s">
        <v>410</v>
      </c>
      <c r="M83" s="26" t="s">
        <v>157</v>
      </c>
    </row>
    <row r="84" spans="2:13">
      <c r="B84" s="15"/>
      <c r="C84" s="15"/>
      <c r="D84" s="19"/>
      <c r="E84" s="20"/>
      <c r="F84" s="15"/>
      <c r="G84" s="15" t="s">
        <v>316</v>
      </c>
      <c r="H84" s="15" t="s">
        <v>323</v>
      </c>
      <c r="I84" s="15" t="s">
        <v>423</v>
      </c>
      <c r="J84" s="26" t="s">
        <v>319</v>
      </c>
      <c r="K84" s="26" t="s">
        <v>320</v>
      </c>
      <c r="L84" s="26" t="s">
        <v>321</v>
      </c>
      <c r="M84" s="26" t="s">
        <v>157</v>
      </c>
    </row>
    <row r="85" spans="2:13">
      <c r="B85" s="15"/>
      <c r="C85" s="15"/>
      <c r="D85" s="19"/>
      <c r="E85" s="20"/>
      <c r="F85" s="15"/>
      <c r="G85" s="15" t="s">
        <v>329</v>
      </c>
      <c r="H85" s="15" t="s">
        <v>398</v>
      </c>
      <c r="I85" s="15" t="s">
        <v>459</v>
      </c>
      <c r="J85" s="26" t="s">
        <v>409</v>
      </c>
      <c r="K85" s="26" t="s">
        <v>460</v>
      </c>
      <c r="L85" s="26" t="s">
        <v>416</v>
      </c>
      <c r="M85" s="26" t="s">
        <v>322</v>
      </c>
    </row>
    <row r="86" ht="40.5" spans="2:13">
      <c r="B86" s="15" t="s">
        <v>461</v>
      </c>
      <c r="C86" s="15"/>
      <c r="D86" s="17">
        <f>1.02/8270.34</f>
        <v>0.00012333229347282</v>
      </c>
      <c r="E86" s="20"/>
      <c r="F86" s="15"/>
      <c r="G86" s="15" t="s">
        <v>377</v>
      </c>
      <c r="H86" s="15" t="s">
        <v>378</v>
      </c>
      <c r="I86" s="15" t="s">
        <v>462</v>
      </c>
      <c r="J86" s="26" t="s">
        <v>319</v>
      </c>
      <c r="K86" s="26" t="s">
        <v>320</v>
      </c>
      <c r="L86" s="26" t="s">
        <v>321</v>
      </c>
      <c r="M86" s="26" t="s">
        <v>157</v>
      </c>
    </row>
    <row r="87" ht="27" spans="2:13">
      <c r="B87" s="15"/>
      <c r="C87" s="15" t="s">
        <v>463</v>
      </c>
      <c r="D87" s="19"/>
      <c r="E87" s="20" t="s">
        <v>464</v>
      </c>
      <c r="F87" s="15" t="s">
        <v>465</v>
      </c>
      <c r="G87" s="15" t="s">
        <v>316</v>
      </c>
      <c r="H87" s="15" t="s">
        <v>317</v>
      </c>
      <c r="I87" s="15" t="s">
        <v>466</v>
      </c>
      <c r="J87" s="26" t="s">
        <v>361</v>
      </c>
      <c r="K87" s="26" t="s">
        <v>389</v>
      </c>
      <c r="L87" s="26" t="s">
        <v>405</v>
      </c>
      <c r="M87" s="26" t="s">
        <v>332</v>
      </c>
    </row>
    <row r="88" ht="27" spans="2:13">
      <c r="B88" s="15"/>
      <c r="C88" s="15"/>
      <c r="D88" s="19"/>
      <c r="E88" s="20"/>
      <c r="F88" s="15"/>
      <c r="G88" s="15" t="s">
        <v>316</v>
      </c>
      <c r="H88" s="15" t="s">
        <v>317</v>
      </c>
      <c r="I88" s="15" t="s">
        <v>467</v>
      </c>
      <c r="J88" s="26" t="s">
        <v>361</v>
      </c>
      <c r="K88" s="26" t="s">
        <v>389</v>
      </c>
      <c r="L88" s="26" t="s">
        <v>405</v>
      </c>
      <c r="M88" s="26" t="s">
        <v>332</v>
      </c>
    </row>
    <row r="89" ht="54" spans="2:13">
      <c r="B89" s="15"/>
      <c r="C89" s="15"/>
      <c r="D89" s="19"/>
      <c r="E89" s="20"/>
      <c r="F89" s="15"/>
      <c r="G89" s="15" t="s">
        <v>329</v>
      </c>
      <c r="H89" s="15" t="s">
        <v>395</v>
      </c>
      <c r="I89" s="15" t="s">
        <v>468</v>
      </c>
      <c r="J89" s="26" t="s">
        <v>367</v>
      </c>
      <c r="K89" s="26" t="s">
        <v>469</v>
      </c>
      <c r="L89" s="26"/>
      <c r="M89" s="26" t="s">
        <v>332</v>
      </c>
    </row>
    <row r="90" spans="2:13">
      <c r="B90" s="15" t="s">
        <v>470</v>
      </c>
      <c r="C90" s="15" t="s">
        <v>471</v>
      </c>
      <c r="D90" s="17">
        <f>400/8270.34</f>
        <v>0.0483656052834587</v>
      </c>
      <c r="E90" s="20" t="s">
        <v>472</v>
      </c>
      <c r="F90" s="15" t="s">
        <v>473</v>
      </c>
      <c r="G90" s="15" t="s">
        <v>316</v>
      </c>
      <c r="H90" s="15" t="s">
        <v>317</v>
      </c>
      <c r="I90" s="15" t="s">
        <v>474</v>
      </c>
      <c r="J90" s="26" t="s">
        <v>361</v>
      </c>
      <c r="K90" s="26" t="s">
        <v>475</v>
      </c>
      <c r="L90" s="26" t="s">
        <v>476</v>
      </c>
      <c r="M90" s="26" t="s">
        <v>363</v>
      </c>
    </row>
    <row r="91" ht="27" spans="2:13">
      <c r="B91" s="15"/>
      <c r="C91" s="15"/>
      <c r="D91" s="19"/>
      <c r="E91" s="20"/>
      <c r="F91" s="15"/>
      <c r="G91" s="15" t="s">
        <v>316</v>
      </c>
      <c r="H91" s="15" t="s">
        <v>317</v>
      </c>
      <c r="I91" s="15" t="s">
        <v>477</v>
      </c>
      <c r="J91" s="26" t="s">
        <v>361</v>
      </c>
      <c r="K91" s="26" t="s">
        <v>478</v>
      </c>
      <c r="L91" s="26" t="s">
        <v>479</v>
      </c>
      <c r="M91" s="26" t="s">
        <v>157</v>
      </c>
    </row>
    <row r="92" ht="27" spans="2:13">
      <c r="B92" s="15"/>
      <c r="C92" s="15"/>
      <c r="D92" s="19"/>
      <c r="E92" s="20"/>
      <c r="F92" s="15"/>
      <c r="G92" s="15" t="s">
        <v>316</v>
      </c>
      <c r="H92" s="15" t="s">
        <v>317</v>
      </c>
      <c r="I92" s="15" t="s">
        <v>480</v>
      </c>
      <c r="J92" s="26" t="s">
        <v>361</v>
      </c>
      <c r="K92" s="26" t="s">
        <v>481</v>
      </c>
      <c r="L92" s="26" t="s">
        <v>482</v>
      </c>
      <c r="M92" s="26" t="s">
        <v>363</v>
      </c>
    </row>
    <row r="93" ht="40.5" spans="2:13">
      <c r="B93" s="15"/>
      <c r="C93" s="15"/>
      <c r="D93" s="19"/>
      <c r="E93" s="20"/>
      <c r="F93" s="15"/>
      <c r="G93" s="15" t="s">
        <v>316</v>
      </c>
      <c r="H93" s="15" t="s">
        <v>317</v>
      </c>
      <c r="I93" s="15" t="s">
        <v>483</v>
      </c>
      <c r="J93" s="26" t="s">
        <v>361</v>
      </c>
      <c r="K93" s="26" t="s">
        <v>389</v>
      </c>
      <c r="L93" s="26" t="s">
        <v>412</v>
      </c>
      <c r="M93" s="26" t="s">
        <v>157</v>
      </c>
    </row>
    <row r="94" ht="27" spans="2:13">
      <c r="B94" s="15" t="s">
        <v>484</v>
      </c>
      <c r="C94" s="15"/>
      <c r="D94" s="17"/>
      <c r="E94" s="20"/>
      <c r="F94" s="15"/>
      <c r="G94" s="15" t="s">
        <v>316</v>
      </c>
      <c r="H94" s="15" t="s">
        <v>323</v>
      </c>
      <c r="I94" s="15" t="s">
        <v>485</v>
      </c>
      <c r="J94" s="26" t="s">
        <v>361</v>
      </c>
      <c r="K94" s="26" t="s">
        <v>433</v>
      </c>
      <c r="L94" s="26" t="s">
        <v>321</v>
      </c>
      <c r="M94" s="26" t="s">
        <v>157</v>
      </c>
    </row>
    <row r="95" spans="2:13">
      <c r="B95" s="15"/>
      <c r="C95" s="15"/>
      <c r="D95" s="19"/>
      <c r="E95" s="20"/>
      <c r="F95" s="15"/>
      <c r="G95" s="15" t="s">
        <v>329</v>
      </c>
      <c r="H95" s="15" t="s">
        <v>353</v>
      </c>
      <c r="I95" s="15" t="s">
        <v>486</v>
      </c>
      <c r="J95" s="26" t="s">
        <v>361</v>
      </c>
      <c r="K95" s="26" t="s">
        <v>433</v>
      </c>
      <c r="L95" s="26" t="s">
        <v>321</v>
      </c>
      <c r="M95" s="26" t="s">
        <v>157</v>
      </c>
    </row>
    <row r="96" ht="27" spans="2:13">
      <c r="B96" s="15"/>
      <c r="C96" s="15"/>
      <c r="D96" s="19"/>
      <c r="E96" s="20"/>
      <c r="F96" s="15"/>
      <c r="G96" s="15" t="s">
        <v>329</v>
      </c>
      <c r="H96" s="15" t="s">
        <v>330</v>
      </c>
      <c r="I96" s="15" t="s">
        <v>487</v>
      </c>
      <c r="J96" s="26" t="s">
        <v>361</v>
      </c>
      <c r="K96" s="26" t="s">
        <v>387</v>
      </c>
      <c r="L96" s="26" t="s">
        <v>321</v>
      </c>
      <c r="M96" s="26" t="s">
        <v>157</v>
      </c>
    </row>
    <row r="97" ht="27" spans="2:13">
      <c r="B97" s="15"/>
      <c r="C97" s="15"/>
      <c r="D97" s="19"/>
      <c r="E97" s="20"/>
      <c r="F97" s="15"/>
      <c r="G97" s="15" t="s">
        <v>377</v>
      </c>
      <c r="H97" s="15" t="s">
        <v>378</v>
      </c>
      <c r="I97" s="15" t="s">
        <v>488</v>
      </c>
      <c r="J97" s="26" t="s">
        <v>361</v>
      </c>
      <c r="K97" s="26" t="s">
        <v>387</v>
      </c>
      <c r="L97" s="26" t="s">
        <v>321</v>
      </c>
      <c r="M97" s="26" t="s">
        <v>157</v>
      </c>
    </row>
    <row r="98" spans="2:13">
      <c r="B98" s="15" t="s">
        <v>489</v>
      </c>
      <c r="C98" s="15" t="s">
        <v>490</v>
      </c>
      <c r="D98" s="17"/>
      <c r="E98" s="20" t="s">
        <v>173</v>
      </c>
      <c r="F98" s="15" t="s">
        <v>491</v>
      </c>
      <c r="G98" s="15" t="s">
        <v>316</v>
      </c>
      <c r="H98" s="15" t="s">
        <v>317</v>
      </c>
      <c r="I98" s="15" t="s">
        <v>492</v>
      </c>
      <c r="J98" s="26" t="s">
        <v>319</v>
      </c>
      <c r="K98" s="26" t="s">
        <v>389</v>
      </c>
      <c r="L98" s="26" t="s">
        <v>454</v>
      </c>
      <c r="M98" s="26" t="s">
        <v>322</v>
      </c>
    </row>
    <row r="99" spans="2:13">
      <c r="B99" s="15"/>
      <c r="C99" s="15"/>
      <c r="D99" s="19"/>
      <c r="E99" s="20"/>
      <c r="F99" s="15"/>
      <c r="G99" s="15" t="s">
        <v>316</v>
      </c>
      <c r="H99" s="15" t="s">
        <v>317</v>
      </c>
      <c r="I99" s="15" t="s">
        <v>404</v>
      </c>
      <c r="J99" s="26" t="s">
        <v>319</v>
      </c>
      <c r="K99" s="26" t="s">
        <v>389</v>
      </c>
      <c r="L99" s="26" t="s">
        <v>493</v>
      </c>
      <c r="M99" s="26" t="s">
        <v>157</v>
      </c>
    </row>
    <row r="100" spans="2:13">
      <c r="B100" s="15"/>
      <c r="C100" s="15"/>
      <c r="D100" s="19"/>
      <c r="E100" s="20"/>
      <c r="F100" s="15"/>
      <c r="G100" s="15" t="s">
        <v>316</v>
      </c>
      <c r="H100" s="15" t="s">
        <v>317</v>
      </c>
      <c r="I100" s="15" t="s">
        <v>494</v>
      </c>
      <c r="J100" s="26" t="s">
        <v>409</v>
      </c>
      <c r="K100" s="26" t="s">
        <v>157</v>
      </c>
      <c r="L100" s="26" t="s">
        <v>410</v>
      </c>
      <c r="M100" s="26" t="s">
        <v>157</v>
      </c>
    </row>
    <row r="101" spans="2:13">
      <c r="B101" s="15"/>
      <c r="C101" s="15"/>
      <c r="D101" s="19"/>
      <c r="E101" s="20"/>
      <c r="F101" s="15"/>
      <c r="G101" s="15" t="s">
        <v>316</v>
      </c>
      <c r="H101" s="15" t="s">
        <v>317</v>
      </c>
      <c r="I101" s="15" t="s">
        <v>411</v>
      </c>
      <c r="J101" s="26" t="s">
        <v>319</v>
      </c>
      <c r="K101" s="26" t="s">
        <v>389</v>
      </c>
      <c r="L101" s="26" t="s">
        <v>412</v>
      </c>
      <c r="M101" s="26" t="s">
        <v>157</v>
      </c>
    </row>
    <row r="102" spans="2:13">
      <c r="B102" s="15" t="s">
        <v>495</v>
      </c>
      <c r="C102" s="15"/>
      <c r="D102" s="17">
        <f>2.05/8270.34</f>
        <v>0.000247873727077726</v>
      </c>
      <c r="E102" s="20"/>
      <c r="F102" s="15"/>
      <c r="G102" s="15" t="s">
        <v>316</v>
      </c>
      <c r="H102" s="15" t="s">
        <v>317</v>
      </c>
      <c r="I102" s="15" t="s">
        <v>496</v>
      </c>
      <c r="J102" s="26" t="s">
        <v>319</v>
      </c>
      <c r="K102" s="26" t="s">
        <v>389</v>
      </c>
      <c r="L102" s="26" t="s">
        <v>493</v>
      </c>
      <c r="M102" s="26" t="s">
        <v>157</v>
      </c>
    </row>
    <row r="103" spans="2:13">
      <c r="B103" s="15"/>
      <c r="C103" s="15"/>
      <c r="D103" s="19"/>
      <c r="E103" s="20"/>
      <c r="F103" s="15"/>
      <c r="G103" s="15" t="s">
        <v>329</v>
      </c>
      <c r="H103" s="15" t="s">
        <v>398</v>
      </c>
      <c r="I103" s="15" t="s">
        <v>497</v>
      </c>
      <c r="J103" s="26" t="s">
        <v>319</v>
      </c>
      <c r="K103" s="26" t="s">
        <v>498</v>
      </c>
      <c r="L103" s="26" t="s">
        <v>499</v>
      </c>
      <c r="M103" s="26" t="s">
        <v>322</v>
      </c>
    </row>
    <row r="104" ht="27" spans="2:13">
      <c r="B104" s="15"/>
      <c r="C104" s="15"/>
      <c r="D104" s="19"/>
      <c r="E104" s="20"/>
      <c r="F104" s="15"/>
      <c r="G104" s="15" t="s">
        <v>377</v>
      </c>
      <c r="H104" s="15" t="s">
        <v>378</v>
      </c>
      <c r="I104" s="15" t="s">
        <v>427</v>
      </c>
      <c r="J104" s="26" t="s">
        <v>361</v>
      </c>
      <c r="K104" s="26" t="s">
        <v>428</v>
      </c>
      <c r="L104" s="26" t="s">
        <v>321</v>
      </c>
      <c r="M104" s="26" t="s">
        <v>157</v>
      </c>
    </row>
    <row r="105" spans="2:13">
      <c r="B105" s="15"/>
      <c r="C105" s="15" t="s">
        <v>500</v>
      </c>
      <c r="D105" s="19"/>
      <c r="E105" s="20" t="s">
        <v>501</v>
      </c>
      <c r="F105" s="15" t="s">
        <v>502</v>
      </c>
      <c r="G105" s="15" t="s">
        <v>316</v>
      </c>
      <c r="H105" s="15" t="s">
        <v>317</v>
      </c>
      <c r="I105" s="15" t="s">
        <v>494</v>
      </c>
      <c r="J105" s="26" t="s">
        <v>319</v>
      </c>
      <c r="K105" s="26" t="s">
        <v>157</v>
      </c>
      <c r="L105" s="26" t="s">
        <v>410</v>
      </c>
      <c r="M105" s="26" t="s">
        <v>157</v>
      </c>
    </row>
    <row r="106" spans="2:13">
      <c r="B106" s="15" t="s">
        <v>503</v>
      </c>
      <c r="C106" s="15"/>
      <c r="D106" s="17">
        <f>2.11/8270.34</f>
        <v>0.000255128567870245</v>
      </c>
      <c r="E106" s="20"/>
      <c r="F106" s="15"/>
      <c r="G106" s="15" t="s">
        <v>316</v>
      </c>
      <c r="H106" s="15" t="s">
        <v>317</v>
      </c>
      <c r="I106" s="15" t="s">
        <v>504</v>
      </c>
      <c r="J106" s="26" t="s">
        <v>319</v>
      </c>
      <c r="K106" s="26" t="s">
        <v>389</v>
      </c>
      <c r="L106" s="26" t="s">
        <v>505</v>
      </c>
      <c r="M106" s="26" t="s">
        <v>506</v>
      </c>
    </row>
    <row r="107" spans="2:13">
      <c r="B107" s="15"/>
      <c r="C107" s="15"/>
      <c r="D107" s="19"/>
      <c r="E107" s="20"/>
      <c r="F107" s="15"/>
      <c r="G107" s="15" t="s">
        <v>316</v>
      </c>
      <c r="H107" s="15" t="s">
        <v>317</v>
      </c>
      <c r="I107" s="15" t="s">
        <v>455</v>
      </c>
      <c r="J107" s="26" t="s">
        <v>319</v>
      </c>
      <c r="K107" s="26" t="s">
        <v>389</v>
      </c>
      <c r="L107" s="26" t="s">
        <v>412</v>
      </c>
      <c r="M107" s="26" t="s">
        <v>157</v>
      </c>
    </row>
    <row r="108" ht="40.5" spans="2:13">
      <c r="B108" s="15"/>
      <c r="C108" s="15"/>
      <c r="D108" s="19"/>
      <c r="E108" s="20"/>
      <c r="F108" s="15"/>
      <c r="G108" s="15" t="s">
        <v>329</v>
      </c>
      <c r="H108" s="15" t="s">
        <v>398</v>
      </c>
      <c r="I108" s="15" t="s">
        <v>507</v>
      </c>
      <c r="J108" s="26" t="s">
        <v>319</v>
      </c>
      <c r="K108" s="26" t="s">
        <v>508</v>
      </c>
      <c r="L108" s="26" t="s">
        <v>509</v>
      </c>
      <c r="M108" s="26" t="s">
        <v>322</v>
      </c>
    </row>
    <row r="109" ht="27" spans="2:13">
      <c r="B109" s="15"/>
      <c r="C109" s="15"/>
      <c r="D109" s="19"/>
      <c r="E109" s="20"/>
      <c r="F109" s="15"/>
      <c r="G109" s="15" t="s">
        <v>377</v>
      </c>
      <c r="H109" s="15" t="s">
        <v>378</v>
      </c>
      <c r="I109" s="15" t="s">
        <v>510</v>
      </c>
      <c r="J109" s="26" t="s">
        <v>319</v>
      </c>
      <c r="K109" s="26" t="s">
        <v>320</v>
      </c>
      <c r="L109" s="26" t="s">
        <v>321</v>
      </c>
      <c r="M109" s="26" t="s">
        <v>157</v>
      </c>
    </row>
    <row r="110" ht="27" spans="2:13">
      <c r="B110" s="15" t="s">
        <v>511</v>
      </c>
      <c r="C110" s="15" t="s">
        <v>512</v>
      </c>
      <c r="D110" s="17">
        <f>1788.82/8270.34</f>
        <v>0.216293405107892</v>
      </c>
      <c r="E110" s="20" t="s">
        <v>513</v>
      </c>
      <c r="F110" s="15" t="s">
        <v>514</v>
      </c>
      <c r="G110" s="15" t="s">
        <v>316</v>
      </c>
      <c r="H110" s="15" t="s">
        <v>317</v>
      </c>
      <c r="I110" s="15" t="s">
        <v>515</v>
      </c>
      <c r="J110" s="26" t="s">
        <v>319</v>
      </c>
      <c r="K110" s="26" t="s">
        <v>516</v>
      </c>
      <c r="L110" s="26" t="s">
        <v>517</v>
      </c>
      <c r="M110" s="26" t="s">
        <v>322</v>
      </c>
    </row>
    <row r="111" ht="27" spans="2:13">
      <c r="B111" s="15"/>
      <c r="C111" s="15"/>
      <c r="D111" s="19"/>
      <c r="E111" s="20"/>
      <c r="F111" s="15"/>
      <c r="G111" s="15" t="s">
        <v>316</v>
      </c>
      <c r="H111" s="15" t="s">
        <v>323</v>
      </c>
      <c r="I111" s="15" t="s">
        <v>518</v>
      </c>
      <c r="J111" s="26" t="s">
        <v>361</v>
      </c>
      <c r="K111" s="26" t="s">
        <v>519</v>
      </c>
      <c r="L111" s="26" t="s">
        <v>321</v>
      </c>
      <c r="M111" s="26" t="s">
        <v>322</v>
      </c>
    </row>
    <row r="112" ht="27" spans="2:13">
      <c r="B112" s="15"/>
      <c r="C112" s="15"/>
      <c r="D112" s="19"/>
      <c r="E112" s="20"/>
      <c r="F112" s="15"/>
      <c r="G112" s="15" t="s">
        <v>329</v>
      </c>
      <c r="H112" s="15" t="s">
        <v>395</v>
      </c>
      <c r="I112" s="15" t="s">
        <v>520</v>
      </c>
      <c r="J112" s="26" t="s">
        <v>367</v>
      </c>
      <c r="K112" s="26" t="s">
        <v>373</v>
      </c>
      <c r="L112" s="26"/>
      <c r="M112" s="26" t="s">
        <v>322</v>
      </c>
    </row>
    <row r="113" ht="27" spans="2:13">
      <c r="B113" s="15"/>
      <c r="C113" s="15"/>
      <c r="D113" s="19"/>
      <c r="E113" s="20"/>
      <c r="F113" s="15"/>
      <c r="G113" s="15" t="s">
        <v>329</v>
      </c>
      <c r="H113" s="15" t="s">
        <v>398</v>
      </c>
      <c r="I113" s="15" t="s">
        <v>521</v>
      </c>
      <c r="J113" s="26" t="s">
        <v>367</v>
      </c>
      <c r="K113" s="26" t="s">
        <v>373</v>
      </c>
      <c r="L113" s="26"/>
      <c r="M113" s="26" t="s">
        <v>322</v>
      </c>
    </row>
    <row r="114" ht="27" spans="2:13">
      <c r="B114" s="15" t="s">
        <v>522</v>
      </c>
      <c r="C114" s="15"/>
      <c r="D114" s="17">
        <f>360.3/8270.34</f>
        <v>0.0435653189590754</v>
      </c>
      <c r="E114" s="20"/>
      <c r="F114" s="15"/>
      <c r="G114" s="15" t="s">
        <v>377</v>
      </c>
      <c r="H114" s="15" t="s">
        <v>378</v>
      </c>
      <c r="I114" s="15" t="s">
        <v>523</v>
      </c>
      <c r="J114" s="26" t="s">
        <v>361</v>
      </c>
      <c r="K114" s="26" t="s">
        <v>428</v>
      </c>
      <c r="L114" s="26" t="s">
        <v>321</v>
      </c>
      <c r="M114" s="26" t="s">
        <v>157</v>
      </c>
    </row>
    <row r="115" ht="40.5" spans="2:13">
      <c r="B115" s="15"/>
      <c r="C115" s="15" t="s">
        <v>524</v>
      </c>
      <c r="D115" s="19"/>
      <c r="E115" s="20" t="s">
        <v>525</v>
      </c>
      <c r="F115" s="15" t="s">
        <v>526</v>
      </c>
      <c r="G115" s="15" t="s">
        <v>316</v>
      </c>
      <c r="H115" s="15" t="s">
        <v>317</v>
      </c>
      <c r="I115" s="15" t="s">
        <v>527</v>
      </c>
      <c r="J115" s="26" t="s">
        <v>319</v>
      </c>
      <c r="K115" s="26" t="s">
        <v>528</v>
      </c>
      <c r="L115" s="26" t="s">
        <v>517</v>
      </c>
      <c r="M115" s="26" t="s">
        <v>322</v>
      </c>
    </row>
    <row r="116" ht="27" spans="2:13">
      <c r="B116" s="15"/>
      <c r="C116" s="15"/>
      <c r="D116" s="19"/>
      <c r="E116" s="20"/>
      <c r="F116" s="15"/>
      <c r="G116" s="15" t="s">
        <v>316</v>
      </c>
      <c r="H116" s="15" t="s">
        <v>323</v>
      </c>
      <c r="I116" s="15" t="s">
        <v>529</v>
      </c>
      <c r="J116" s="26" t="s">
        <v>361</v>
      </c>
      <c r="K116" s="26" t="s">
        <v>519</v>
      </c>
      <c r="L116" s="26" t="s">
        <v>321</v>
      </c>
      <c r="M116" s="26" t="s">
        <v>322</v>
      </c>
    </row>
    <row r="117" ht="27" spans="2:13">
      <c r="B117" s="15"/>
      <c r="C117" s="15"/>
      <c r="D117" s="19"/>
      <c r="E117" s="20"/>
      <c r="F117" s="15"/>
      <c r="G117" s="15" t="s">
        <v>329</v>
      </c>
      <c r="H117" s="15" t="s">
        <v>395</v>
      </c>
      <c r="I117" s="15" t="s">
        <v>530</v>
      </c>
      <c r="J117" s="26" t="s">
        <v>367</v>
      </c>
      <c r="K117" s="26" t="s">
        <v>373</v>
      </c>
      <c r="L117" s="26"/>
      <c r="M117" s="26" t="s">
        <v>157</v>
      </c>
    </row>
    <row r="118" ht="27" spans="2:13">
      <c r="B118" s="15" t="s">
        <v>531</v>
      </c>
      <c r="C118" s="15"/>
      <c r="D118" s="17"/>
      <c r="E118" s="20"/>
      <c r="F118" s="15"/>
      <c r="G118" s="15" t="s">
        <v>329</v>
      </c>
      <c r="H118" s="15" t="s">
        <v>330</v>
      </c>
      <c r="I118" s="15" t="s">
        <v>532</v>
      </c>
      <c r="J118" s="26" t="s">
        <v>361</v>
      </c>
      <c r="K118" s="26" t="s">
        <v>533</v>
      </c>
      <c r="L118" s="26" t="s">
        <v>534</v>
      </c>
      <c r="M118" s="26" t="s">
        <v>363</v>
      </c>
    </row>
    <row r="119" ht="27" spans="2:13">
      <c r="B119" s="15"/>
      <c r="C119" s="15"/>
      <c r="D119" s="19"/>
      <c r="E119" s="20"/>
      <c r="F119" s="15"/>
      <c r="G119" s="15" t="s">
        <v>329</v>
      </c>
      <c r="H119" s="15" t="s">
        <v>398</v>
      </c>
      <c r="I119" s="15" t="s">
        <v>521</v>
      </c>
      <c r="J119" s="26" t="s">
        <v>367</v>
      </c>
      <c r="K119" s="26" t="s">
        <v>373</v>
      </c>
      <c r="L119" s="26"/>
      <c r="M119" s="26" t="s">
        <v>363</v>
      </c>
    </row>
    <row r="120" ht="27" spans="2:13">
      <c r="B120" s="15"/>
      <c r="C120" s="15"/>
      <c r="D120" s="19"/>
      <c r="E120" s="20"/>
      <c r="F120" s="15"/>
      <c r="G120" s="15" t="s">
        <v>377</v>
      </c>
      <c r="H120" s="15" t="s">
        <v>378</v>
      </c>
      <c r="I120" s="15" t="s">
        <v>535</v>
      </c>
      <c r="J120" s="26" t="s">
        <v>361</v>
      </c>
      <c r="K120" s="26" t="s">
        <v>428</v>
      </c>
      <c r="L120" s="26" t="s">
        <v>321</v>
      </c>
      <c r="M120" s="26" t="s">
        <v>157</v>
      </c>
    </row>
    <row r="121" ht="27" spans="2:13">
      <c r="B121" s="15"/>
      <c r="C121" s="15" t="s">
        <v>536</v>
      </c>
      <c r="D121" s="19"/>
      <c r="E121" s="20" t="s">
        <v>537</v>
      </c>
      <c r="F121" s="15" t="s">
        <v>538</v>
      </c>
      <c r="G121" s="15" t="s">
        <v>316</v>
      </c>
      <c r="H121" s="15" t="s">
        <v>317</v>
      </c>
      <c r="I121" s="15" t="s">
        <v>539</v>
      </c>
      <c r="J121" s="26" t="s">
        <v>319</v>
      </c>
      <c r="K121" s="26" t="s">
        <v>320</v>
      </c>
      <c r="L121" s="26" t="s">
        <v>321</v>
      </c>
      <c r="M121" s="26" t="s">
        <v>332</v>
      </c>
    </row>
    <row r="122" ht="27" spans="2:13">
      <c r="B122" s="15" t="s">
        <v>540</v>
      </c>
      <c r="C122" s="15"/>
      <c r="D122" s="17">
        <f>278.61/8270.34</f>
        <v>0.0336878532200611</v>
      </c>
      <c r="E122" s="20"/>
      <c r="F122" s="15"/>
      <c r="G122" s="15" t="s">
        <v>316</v>
      </c>
      <c r="H122" s="15" t="s">
        <v>317</v>
      </c>
      <c r="I122" s="15" t="s">
        <v>541</v>
      </c>
      <c r="J122" s="26" t="s">
        <v>361</v>
      </c>
      <c r="K122" s="26" t="s">
        <v>542</v>
      </c>
      <c r="L122" s="26" t="s">
        <v>321</v>
      </c>
      <c r="M122" s="26" t="s">
        <v>332</v>
      </c>
    </row>
    <row r="123" ht="27" spans="2:13">
      <c r="B123" s="15"/>
      <c r="C123" s="15"/>
      <c r="D123" s="19"/>
      <c r="E123" s="20"/>
      <c r="F123" s="15"/>
      <c r="G123" s="15" t="s">
        <v>329</v>
      </c>
      <c r="H123" s="15" t="s">
        <v>330</v>
      </c>
      <c r="I123" s="15" t="s">
        <v>543</v>
      </c>
      <c r="J123" s="26" t="s">
        <v>361</v>
      </c>
      <c r="K123" s="26" t="s">
        <v>544</v>
      </c>
      <c r="L123" s="26" t="s">
        <v>534</v>
      </c>
      <c r="M123" s="26" t="s">
        <v>322</v>
      </c>
    </row>
    <row r="124" ht="27" spans="2:13">
      <c r="B124" s="15"/>
      <c r="C124" s="15"/>
      <c r="D124" s="19"/>
      <c r="E124" s="20"/>
      <c r="F124" s="15"/>
      <c r="G124" s="15" t="s">
        <v>377</v>
      </c>
      <c r="H124" s="15" t="s">
        <v>378</v>
      </c>
      <c r="I124" s="15" t="s">
        <v>535</v>
      </c>
      <c r="J124" s="26" t="s">
        <v>361</v>
      </c>
      <c r="K124" s="26" t="s">
        <v>428</v>
      </c>
      <c r="L124" s="26" t="s">
        <v>321</v>
      </c>
      <c r="M124" s="26" t="s">
        <v>157</v>
      </c>
    </row>
    <row r="125" spans="2:13">
      <c r="B125" s="15"/>
      <c r="C125" s="15" t="s">
        <v>545</v>
      </c>
      <c r="D125" s="19"/>
      <c r="E125" s="20" t="s">
        <v>546</v>
      </c>
      <c r="F125" s="15" t="s">
        <v>547</v>
      </c>
      <c r="G125" s="15" t="s">
        <v>316</v>
      </c>
      <c r="H125" s="15" t="s">
        <v>317</v>
      </c>
      <c r="I125" s="15" t="s">
        <v>548</v>
      </c>
      <c r="J125" s="26" t="s">
        <v>361</v>
      </c>
      <c r="K125" s="26" t="s">
        <v>549</v>
      </c>
      <c r="L125" s="26" t="s">
        <v>439</v>
      </c>
      <c r="M125" s="26" t="s">
        <v>327</v>
      </c>
    </row>
    <row r="126" spans="2:13">
      <c r="B126" s="15" t="s">
        <v>550</v>
      </c>
      <c r="C126" s="15"/>
      <c r="D126" s="17">
        <f>906/8270.34</f>
        <v>0.109548095967034</v>
      </c>
      <c r="E126" s="20"/>
      <c r="F126" s="15"/>
      <c r="G126" s="15" t="s">
        <v>316</v>
      </c>
      <c r="H126" s="15" t="s">
        <v>317</v>
      </c>
      <c r="I126" s="15" t="s">
        <v>551</v>
      </c>
      <c r="J126" s="26" t="s">
        <v>361</v>
      </c>
      <c r="K126" s="26" t="s">
        <v>508</v>
      </c>
      <c r="L126" s="26" t="s">
        <v>439</v>
      </c>
      <c r="M126" s="26" t="s">
        <v>157</v>
      </c>
    </row>
    <row r="127" spans="2:13">
      <c r="B127" s="15"/>
      <c r="C127" s="15"/>
      <c r="D127" s="19"/>
      <c r="E127" s="20"/>
      <c r="F127" s="15"/>
      <c r="G127" s="15" t="s">
        <v>316</v>
      </c>
      <c r="H127" s="15" t="s">
        <v>317</v>
      </c>
      <c r="I127" s="15" t="s">
        <v>552</v>
      </c>
      <c r="J127" s="26" t="s">
        <v>361</v>
      </c>
      <c r="K127" s="26" t="s">
        <v>553</v>
      </c>
      <c r="L127" s="26" t="s">
        <v>482</v>
      </c>
      <c r="M127" s="26" t="s">
        <v>157</v>
      </c>
    </row>
    <row r="128" spans="2:13">
      <c r="B128" s="15"/>
      <c r="C128" s="15"/>
      <c r="D128" s="19"/>
      <c r="E128" s="20"/>
      <c r="F128" s="15"/>
      <c r="G128" s="15" t="s">
        <v>316</v>
      </c>
      <c r="H128" s="15" t="s">
        <v>317</v>
      </c>
      <c r="I128" s="15" t="s">
        <v>554</v>
      </c>
      <c r="J128" s="26" t="s">
        <v>361</v>
      </c>
      <c r="K128" s="26" t="s">
        <v>555</v>
      </c>
      <c r="L128" s="26" t="s">
        <v>482</v>
      </c>
      <c r="M128" s="26" t="s">
        <v>157</v>
      </c>
    </row>
    <row r="129" ht="54" spans="2:13">
      <c r="B129" s="15"/>
      <c r="C129" s="15"/>
      <c r="D129" s="19"/>
      <c r="E129" s="20"/>
      <c r="F129" s="15"/>
      <c r="G129" s="15" t="s">
        <v>316</v>
      </c>
      <c r="H129" s="15" t="s">
        <v>317</v>
      </c>
      <c r="I129" s="15" t="s">
        <v>556</v>
      </c>
      <c r="J129" s="26" t="s">
        <v>361</v>
      </c>
      <c r="K129" s="26" t="s">
        <v>557</v>
      </c>
      <c r="L129" s="26" t="s">
        <v>482</v>
      </c>
      <c r="M129" s="26" t="s">
        <v>363</v>
      </c>
    </row>
    <row r="130" ht="27" spans="2:13">
      <c r="B130" s="15" t="s">
        <v>558</v>
      </c>
      <c r="C130" s="15"/>
      <c r="D130" s="17"/>
      <c r="E130" s="20"/>
      <c r="F130" s="15"/>
      <c r="G130" s="15" t="s">
        <v>316</v>
      </c>
      <c r="H130" s="15" t="s">
        <v>323</v>
      </c>
      <c r="I130" s="15" t="s">
        <v>559</v>
      </c>
      <c r="J130" s="26" t="s">
        <v>361</v>
      </c>
      <c r="K130" s="26" t="s">
        <v>433</v>
      </c>
      <c r="L130" s="26" t="s">
        <v>321</v>
      </c>
      <c r="M130" s="26" t="s">
        <v>157</v>
      </c>
    </row>
    <row r="131" spans="2:13">
      <c r="B131" s="15"/>
      <c r="C131" s="15"/>
      <c r="D131" s="19"/>
      <c r="E131" s="20"/>
      <c r="F131" s="15"/>
      <c r="G131" s="15" t="s">
        <v>329</v>
      </c>
      <c r="H131" s="15" t="s">
        <v>353</v>
      </c>
      <c r="I131" s="15" t="s">
        <v>486</v>
      </c>
      <c r="J131" s="26" t="s">
        <v>361</v>
      </c>
      <c r="K131" s="26" t="s">
        <v>433</v>
      </c>
      <c r="L131" s="26" t="s">
        <v>321</v>
      </c>
      <c r="M131" s="26" t="s">
        <v>157</v>
      </c>
    </row>
    <row r="132" ht="27" spans="2:13">
      <c r="B132" s="15"/>
      <c r="C132" s="15"/>
      <c r="D132" s="19"/>
      <c r="E132" s="20"/>
      <c r="F132" s="15"/>
      <c r="G132" s="15" t="s">
        <v>329</v>
      </c>
      <c r="H132" s="15" t="s">
        <v>330</v>
      </c>
      <c r="I132" s="15" t="s">
        <v>487</v>
      </c>
      <c r="J132" s="26" t="s">
        <v>361</v>
      </c>
      <c r="K132" s="26" t="s">
        <v>433</v>
      </c>
      <c r="L132" s="26" t="s">
        <v>321</v>
      </c>
      <c r="M132" s="26" t="s">
        <v>157</v>
      </c>
    </row>
    <row r="133" ht="27" spans="2:13">
      <c r="B133" s="15"/>
      <c r="C133" s="15"/>
      <c r="D133" s="19"/>
      <c r="E133" s="20"/>
      <c r="F133" s="15"/>
      <c r="G133" s="15" t="s">
        <v>377</v>
      </c>
      <c r="H133" s="15" t="s">
        <v>378</v>
      </c>
      <c r="I133" s="15" t="s">
        <v>488</v>
      </c>
      <c r="J133" s="26" t="s">
        <v>361</v>
      </c>
      <c r="K133" s="26" t="s">
        <v>428</v>
      </c>
      <c r="L133" s="26" t="s">
        <v>321</v>
      </c>
      <c r="M133" s="26" t="s">
        <v>157</v>
      </c>
    </row>
    <row r="134" spans="2:13">
      <c r="B134" s="15" t="s">
        <v>560</v>
      </c>
      <c r="C134" s="15" t="s">
        <v>561</v>
      </c>
      <c r="D134" s="17">
        <f>255/8270.34</f>
        <v>0.0308330733682049</v>
      </c>
      <c r="E134" s="20" t="s">
        <v>562</v>
      </c>
      <c r="F134" s="15" t="s">
        <v>563</v>
      </c>
      <c r="G134" s="15" t="s">
        <v>316</v>
      </c>
      <c r="H134" s="15" t="s">
        <v>317</v>
      </c>
      <c r="I134" s="15" t="s">
        <v>564</v>
      </c>
      <c r="J134" s="26" t="s">
        <v>361</v>
      </c>
      <c r="K134" s="26" t="s">
        <v>565</v>
      </c>
      <c r="L134" s="26" t="s">
        <v>476</v>
      </c>
      <c r="M134" s="26" t="s">
        <v>566</v>
      </c>
    </row>
    <row r="135" spans="2:13">
      <c r="B135" s="15"/>
      <c r="C135" s="15"/>
      <c r="D135" s="19"/>
      <c r="E135" s="20"/>
      <c r="F135" s="15"/>
      <c r="G135" s="15" t="s">
        <v>316</v>
      </c>
      <c r="H135" s="15" t="s">
        <v>317</v>
      </c>
      <c r="I135" s="15" t="s">
        <v>567</v>
      </c>
      <c r="J135" s="26" t="s">
        <v>319</v>
      </c>
      <c r="K135" s="26" t="s">
        <v>196</v>
      </c>
      <c r="L135" s="26" t="s">
        <v>568</v>
      </c>
      <c r="M135" s="26" t="s">
        <v>566</v>
      </c>
    </row>
    <row r="136" spans="2:13">
      <c r="B136" s="15"/>
      <c r="C136" s="15"/>
      <c r="D136" s="19"/>
      <c r="E136" s="20"/>
      <c r="F136" s="15"/>
      <c r="G136" s="15" t="s">
        <v>329</v>
      </c>
      <c r="H136" s="15" t="s">
        <v>353</v>
      </c>
      <c r="I136" s="15" t="s">
        <v>486</v>
      </c>
      <c r="J136" s="26" t="s">
        <v>361</v>
      </c>
      <c r="K136" s="26" t="s">
        <v>433</v>
      </c>
      <c r="L136" s="26" t="s">
        <v>321</v>
      </c>
      <c r="M136" s="26" t="s">
        <v>363</v>
      </c>
    </row>
    <row r="137" ht="27" spans="2:13">
      <c r="B137" s="15"/>
      <c r="C137" s="15"/>
      <c r="D137" s="19"/>
      <c r="E137" s="20"/>
      <c r="F137" s="15"/>
      <c r="G137" s="15" t="s">
        <v>329</v>
      </c>
      <c r="H137" s="15" t="s">
        <v>330</v>
      </c>
      <c r="I137" s="15" t="s">
        <v>487</v>
      </c>
      <c r="J137" s="26" t="s">
        <v>361</v>
      </c>
      <c r="K137" s="26" t="s">
        <v>433</v>
      </c>
      <c r="L137" s="26" t="s">
        <v>321</v>
      </c>
      <c r="M137" s="26" t="s">
        <v>363</v>
      </c>
    </row>
    <row r="138" ht="27" spans="2:13">
      <c r="B138" s="15" t="s">
        <v>569</v>
      </c>
      <c r="C138" s="15"/>
      <c r="D138" s="17"/>
      <c r="E138" s="20"/>
      <c r="F138" s="15"/>
      <c r="G138" s="15" t="s">
        <v>377</v>
      </c>
      <c r="H138" s="15" t="s">
        <v>378</v>
      </c>
      <c r="I138" s="15" t="s">
        <v>488</v>
      </c>
      <c r="J138" s="26" t="s">
        <v>361</v>
      </c>
      <c r="K138" s="26" t="s">
        <v>428</v>
      </c>
      <c r="L138" s="26" t="s">
        <v>321</v>
      </c>
      <c r="M138" s="26" t="s">
        <v>157</v>
      </c>
    </row>
    <row r="139" spans="2:13">
      <c r="B139" s="15"/>
      <c r="C139" s="15" t="s">
        <v>570</v>
      </c>
      <c r="D139" s="19"/>
      <c r="E139" s="20" t="s">
        <v>571</v>
      </c>
      <c r="F139" s="15" t="s">
        <v>572</v>
      </c>
      <c r="G139" s="15" t="s">
        <v>316</v>
      </c>
      <c r="H139" s="15" t="s">
        <v>317</v>
      </c>
      <c r="I139" s="15" t="s">
        <v>573</v>
      </c>
      <c r="J139" s="26" t="s">
        <v>361</v>
      </c>
      <c r="K139" s="26" t="s">
        <v>574</v>
      </c>
      <c r="L139" s="26" t="s">
        <v>439</v>
      </c>
      <c r="M139" s="26" t="s">
        <v>157</v>
      </c>
    </row>
    <row r="140" spans="2:13">
      <c r="B140" s="15"/>
      <c r="C140" s="15"/>
      <c r="D140" s="19"/>
      <c r="E140" s="20"/>
      <c r="F140" s="15"/>
      <c r="G140" s="15" t="s">
        <v>316</v>
      </c>
      <c r="H140" s="15" t="s">
        <v>317</v>
      </c>
      <c r="I140" s="15" t="s">
        <v>575</v>
      </c>
      <c r="J140" s="26" t="s">
        <v>361</v>
      </c>
      <c r="K140" s="26" t="s">
        <v>508</v>
      </c>
      <c r="L140" s="26" t="s">
        <v>439</v>
      </c>
      <c r="M140" s="26" t="s">
        <v>157</v>
      </c>
    </row>
    <row r="141" spans="2:13">
      <c r="B141" s="15"/>
      <c r="C141" s="15"/>
      <c r="D141" s="19"/>
      <c r="E141" s="20"/>
      <c r="F141" s="15"/>
      <c r="G141" s="15" t="s">
        <v>316</v>
      </c>
      <c r="H141" s="15" t="s">
        <v>317</v>
      </c>
      <c r="I141" s="15" t="s">
        <v>576</v>
      </c>
      <c r="J141" s="26" t="s">
        <v>361</v>
      </c>
      <c r="K141" s="26" t="s">
        <v>577</v>
      </c>
      <c r="L141" s="26" t="s">
        <v>476</v>
      </c>
      <c r="M141" s="26" t="s">
        <v>157</v>
      </c>
    </row>
    <row r="142" ht="27" spans="2:13">
      <c r="B142" s="15" t="s">
        <v>578</v>
      </c>
      <c r="C142" s="15"/>
      <c r="D142" s="17">
        <f>111/8270.34</f>
        <v>0.0134214554661598</v>
      </c>
      <c r="E142" s="20"/>
      <c r="F142" s="15"/>
      <c r="G142" s="15" t="s">
        <v>316</v>
      </c>
      <c r="H142" s="15" t="s">
        <v>317</v>
      </c>
      <c r="I142" s="15" t="s">
        <v>579</v>
      </c>
      <c r="J142" s="26" t="s">
        <v>361</v>
      </c>
      <c r="K142" s="26" t="s">
        <v>580</v>
      </c>
      <c r="L142" s="26" t="s">
        <v>476</v>
      </c>
      <c r="M142" s="26" t="s">
        <v>157</v>
      </c>
    </row>
    <row r="143" ht="27" spans="2:13">
      <c r="B143" s="15"/>
      <c r="C143" s="15"/>
      <c r="D143" s="19"/>
      <c r="E143" s="20"/>
      <c r="F143" s="15"/>
      <c r="G143" s="15" t="s">
        <v>316</v>
      </c>
      <c r="H143" s="15" t="s">
        <v>323</v>
      </c>
      <c r="I143" s="15" t="s">
        <v>559</v>
      </c>
      <c r="J143" s="26" t="s">
        <v>361</v>
      </c>
      <c r="K143" s="26" t="s">
        <v>433</v>
      </c>
      <c r="L143" s="26" t="s">
        <v>321</v>
      </c>
      <c r="M143" s="26" t="s">
        <v>157</v>
      </c>
    </row>
    <row r="144" spans="2:13">
      <c r="B144" s="15"/>
      <c r="C144" s="15"/>
      <c r="D144" s="19"/>
      <c r="E144" s="20"/>
      <c r="F144" s="15"/>
      <c r="G144" s="15" t="s">
        <v>329</v>
      </c>
      <c r="H144" s="15" t="s">
        <v>353</v>
      </c>
      <c r="I144" s="15" t="s">
        <v>486</v>
      </c>
      <c r="J144" s="26" t="s">
        <v>361</v>
      </c>
      <c r="K144" s="26" t="s">
        <v>433</v>
      </c>
      <c r="L144" s="26" t="s">
        <v>321</v>
      </c>
      <c r="M144" s="26" t="s">
        <v>363</v>
      </c>
    </row>
    <row r="145" ht="27" spans="2:13">
      <c r="B145" s="15"/>
      <c r="C145" s="15"/>
      <c r="D145" s="19"/>
      <c r="E145" s="20"/>
      <c r="F145" s="15"/>
      <c r="G145" s="15" t="s">
        <v>329</v>
      </c>
      <c r="H145" s="15" t="s">
        <v>330</v>
      </c>
      <c r="I145" s="15" t="s">
        <v>487</v>
      </c>
      <c r="J145" s="26" t="s">
        <v>361</v>
      </c>
      <c r="K145" s="26" t="s">
        <v>433</v>
      </c>
      <c r="L145" s="26" t="s">
        <v>321</v>
      </c>
      <c r="M145" s="26" t="s">
        <v>363</v>
      </c>
    </row>
    <row r="146" ht="27" spans="2:13">
      <c r="B146" s="15" t="s">
        <v>581</v>
      </c>
      <c r="C146" s="15"/>
      <c r="D146" s="17"/>
      <c r="E146" s="20"/>
      <c r="F146" s="15"/>
      <c r="G146" s="15" t="s">
        <v>377</v>
      </c>
      <c r="H146" s="15" t="s">
        <v>378</v>
      </c>
      <c r="I146" s="15" t="s">
        <v>488</v>
      </c>
      <c r="J146" s="26" t="s">
        <v>361</v>
      </c>
      <c r="K146" s="26" t="s">
        <v>428</v>
      </c>
      <c r="L146" s="26" t="s">
        <v>321</v>
      </c>
      <c r="M146" s="26" t="s">
        <v>157</v>
      </c>
    </row>
    <row r="147" spans="2:13">
      <c r="B147" s="15"/>
      <c r="C147" s="15" t="s">
        <v>582</v>
      </c>
      <c r="D147" s="19"/>
      <c r="E147" s="20" t="s">
        <v>583</v>
      </c>
      <c r="F147" s="15" t="s">
        <v>584</v>
      </c>
      <c r="G147" s="15" t="s">
        <v>316</v>
      </c>
      <c r="H147" s="15" t="s">
        <v>317</v>
      </c>
      <c r="I147" s="15" t="s">
        <v>585</v>
      </c>
      <c r="J147" s="26" t="s">
        <v>361</v>
      </c>
      <c r="K147" s="26" t="s">
        <v>586</v>
      </c>
      <c r="L147" s="26" t="s">
        <v>587</v>
      </c>
      <c r="M147" s="26" t="s">
        <v>157</v>
      </c>
    </row>
    <row r="148" spans="2:13">
      <c r="B148" s="15"/>
      <c r="C148" s="15"/>
      <c r="D148" s="19"/>
      <c r="E148" s="20"/>
      <c r="F148" s="15"/>
      <c r="G148" s="15" t="s">
        <v>316</v>
      </c>
      <c r="H148" s="15" t="s">
        <v>317</v>
      </c>
      <c r="I148" s="15" t="s">
        <v>588</v>
      </c>
      <c r="J148" s="26" t="s">
        <v>361</v>
      </c>
      <c r="K148" s="26" t="s">
        <v>589</v>
      </c>
      <c r="L148" s="26" t="s">
        <v>482</v>
      </c>
      <c r="M148" s="26" t="s">
        <v>157</v>
      </c>
    </row>
    <row r="149" spans="2:13">
      <c r="B149" s="15"/>
      <c r="C149" s="15"/>
      <c r="D149" s="19"/>
      <c r="E149" s="20"/>
      <c r="F149" s="15"/>
      <c r="G149" s="15" t="s">
        <v>316</v>
      </c>
      <c r="H149" s="15" t="s">
        <v>317</v>
      </c>
      <c r="I149" s="15" t="s">
        <v>590</v>
      </c>
      <c r="J149" s="26" t="s">
        <v>361</v>
      </c>
      <c r="K149" s="26" t="s">
        <v>387</v>
      </c>
      <c r="L149" s="26" t="s">
        <v>591</v>
      </c>
      <c r="M149" s="26" t="s">
        <v>157</v>
      </c>
    </row>
    <row r="150" ht="27" spans="2:13">
      <c r="B150" s="15" t="s">
        <v>592</v>
      </c>
      <c r="C150" s="15"/>
      <c r="D150" s="17">
        <f>1123/8270.34</f>
        <v>0.13578643683331</v>
      </c>
      <c r="E150" s="20"/>
      <c r="F150" s="15"/>
      <c r="G150" s="15" t="s">
        <v>316</v>
      </c>
      <c r="H150" s="15" t="s">
        <v>323</v>
      </c>
      <c r="I150" s="15" t="s">
        <v>559</v>
      </c>
      <c r="J150" s="26" t="s">
        <v>361</v>
      </c>
      <c r="K150" s="26" t="s">
        <v>433</v>
      </c>
      <c r="L150" s="26" t="s">
        <v>321</v>
      </c>
      <c r="M150" s="26" t="s">
        <v>157</v>
      </c>
    </row>
    <row r="151" spans="2:13">
      <c r="B151" s="15"/>
      <c r="C151" s="15"/>
      <c r="D151" s="19"/>
      <c r="E151" s="20"/>
      <c r="F151" s="15"/>
      <c r="G151" s="15" t="s">
        <v>329</v>
      </c>
      <c r="H151" s="15" t="s">
        <v>353</v>
      </c>
      <c r="I151" s="15" t="s">
        <v>486</v>
      </c>
      <c r="J151" s="26" t="s">
        <v>361</v>
      </c>
      <c r="K151" s="26" t="s">
        <v>433</v>
      </c>
      <c r="L151" s="26" t="s">
        <v>321</v>
      </c>
      <c r="M151" s="26" t="s">
        <v>322</v>
      </c>
    </row>
    <row r="152" ht="27" spans="2:13">
      <c r="B152" s="15"/>
      <c r="C152" s="15"/>
      <c r="D152" s="19"/>
      <c r="E152" s="20"/>
      <c r="F152" s="15"/>
      <c r="G152" s="15" t="s">
        <v>329</v>
      </c>
      <c r="H152" s="15" t="s">
        <v>330</v>
      </c>
      <c r="I152" s="15" t="s">
        <v>487</v>
      </c>
      <c r="J152" s="26" t="s">
        <v>361</v>
      </c>
      <c r="K152" s="26" t="s">
        <v>433</v>
      </c>
      <c r="L152" s="26" t="s">
        <v>321</v>
      </c>
      <c r="M152" s="26" t="s">
        <v>322</v>
      </c>
    </row>
    <row r="153" ht="27" spans="2:13">
      <c r="B153" s="15"/>
      <c r="C153" s="15"/>
      <c r="D153" s="19"/>
      <c r="E153" s="20"/>
      <c r="F153" s="15"/>
      <c r="G153" s="15" t="s">
        <v>377</v>
      </c>
      <c r="H153" s="15" t="s">
        <v>378</v>
      </c>
      <c r="I153" s="15" t="s">
        <v>488</v>
      </c>
      <c r="J153" s="26" t="s">
        <v>361</v>
      </c>
      <c r="K153" s="26" t="s">
        <v>387</v>
      </c>
      <c r="L153" s="26" t="s">
        <v>321</v>
      </c>
      <c r="M153" s="26" t="s">
        <v>157</v>
      </c>
    </row>
    <row r="154" spans="2:13">
      <c r="B154" s="15" t="s">
        <v>593</v>
      </c>
      <c r="C154" s="15" t="s">
        <v>594</v>
      </c>
      <c r="D154" s="17"/>
      <c r="E154" s="20" t="s">
        <v>595</v>
      </c>
      <c r="F154" s="15" t="s">
        <v>596</v>
      </c>
      <c r="G154" s="15" t="s">
        <v>316</v>
      </c>
      <c r="H154" s="15" t="s">
        <v>317</v>
      </c>
      <c r="I154" s="15" t="s">
        <v>597</v>
      </c>
      <c r="J154" s="26" t="s">
        <v>361</v>
      </c>
      <c r="K154" s="26" t="s">
        <v>598</v>
      </c>
      <c r="L154" s="26" t="s">
        <v>568</v>
      </c>
      <c r="M154" s="26" t="s">
        <v>157</v>
      </c>
    </row>
    <row r="155" spans="2:13">
      <c r="B155" s="15"/>
      <c r="C155" s="15"/>
      <c r="D155" s="19"/>
      <c r="E155" s="20"/>
      <c r="F155" s="15"/>
      <c r="G155" s="15" t="s">
        <v>316</v>
      </c>
      <c r="H155" s="15" t="s">
        <v>317</v>
      </c>
      <c r="I155" s="15" t="s">
        <v>599</v>
      </c>
      <c r="J155" s="26" t="s">
        <v>361</v>
      </c>
      <c r="K155" s="26" t="s">
        <v>600</v>
      </c>
      <c r="L155" s="26" t="s">
        <v>476</v>
      </c>
      <c r="M155" s="26" t="s">
        <v>157</v>
      </c>
    </row>
    <row r="156" spans="2:13">
      <c r="B156" s="15"/>
      <c r="C156" s="15"/>
      <c r="D156" s="19"/>
      <c r="E156" s="20"/>
      <c r="F156" s="15"/>
      <c r="G156" s="15" t="s">
        <v>316</v>
      </c>
      <c r="H156" s="15" t="s">
        <v>317</v>
      </c>
      <c r="I156" s="15" t="s">
        <v>601</v>
      </c>
      <c r="J156" s="26" t="s">
        <v>361</v>
      </c>
      <c r="K156" s="26" t="s">
        <v>602</v>
      </c>
      <c r="L156" s="26" t="s">
        <v>482</v>
      </c>
      <c r="M156" s="26" t="s">
        <v>157</v>
      </c>
    </row>
    <row r="157" ht="27" spans="2:13">
      <c r="B157" s="15"/>
      <c r="C157" s="15"/>
      <c r="D157" s="19"/>
      <c r="E157" s="20"/>
      <c r="F157" s="15"/>
      <c r="G157" s="15" t="s">
        <v>316</v>
      </c>
      <c r="H157" s="15" t="s">
        <v>317</v>
      </c>
      <c r="I157" s="15" t="s">
        <v>603</v>
      </c>
      <c r="J157" s="26" t="s">
        <v>361</v>
      </c>
      <c r="K157" s="26" t="s">
        <v>604</v>
      </c>
      <c r="L157" s="26" t="s">
        <v>482</v>
      </c>
      <c r="M157" s="26" t="s">
        <v>157</v>
      </c>
    </row>
    <row r="158" ht="27" spans="2:13">
      <c r="B158" s="15" t="s">
        <v>605</v>
      </c>
      <c r="C158" s="15"/>
      <c r="D158" s="17">
        <f>686/8270.34</f>
        <v>0.0829470130611317</v>
      </c>
      <c r="E158" s="20"/>
      <c r="F158" s="15"/>
      <c r="G158" s="15" t="s">
        <v>316</v>
      </c>
      <c r="H158" s="15" t="s">
        <v>323</v>
      </c>
      <c r="I158" s="15" t="s">
        <v>559</v>
      </c>
      <c r="J158" s="26" t="s">
        <v>361</v>
      </c>
      <c r="K158" s="26" t="s">
        <v>433</v>
      </c>
      <c r="L158" s="26" t="s">
        <v>321</v>
      </c>
      <c r="M158" s="26" t="s">
        <v>157</v>
      </c>
    </row>
    <row r="159" spans="2:13">
      <c r="B159" s="15"/>
      <c r="C159" s="15"/>
      <c r="D159" s="19"/>
      <c r="E159" s="20"/>
      <c r="F159" s="15"/>
      <c r="G159" s="15" t="s">
        <v>329</v>
      </c>
      <c r="H159" s="15" t="s">
        <v>353</v>
      </c>
      <c r="I159" s="15" t="s">
        <v>486</v>
      </c>
      <c r="J159" s="26" t="s">
        <v>361</v>
      </c>
      <c r="K159" s="26" t="s">
        <v>433</v>
      </c>
      <c r="L159" s="26" t="s">
        <v>321</v>
      </c>
      <c r="M159" s="26" t="s">
        <v>363</v>
      </c>
    </row>
    <row r="160" ht="27" spans="2:13">
      <c r="B160" s="15"/>
      <c r="C160" s="15"/>
      <c r="D160" s="19"/>
      <c r="E160" s="20"/>
      <c r="F160" s="15"/>
      <c r="G160" s="15" t="s">
        <v>329</v>
      </c>
      <c r="H160" s="15" t="s">
        <v>330</v>
      </c>
      <c r="I160" s="15" t="s">
        <v>487</v>
      </c>
      <c r="J160" s="26" t="s">
        <v>361</v>
      </c>
      <c r="K160" s="26" t="s">
        <v>433</v>
      </c>
      <c r="L160" s="26" t="s">
        <v>321</v>
      </c>
      <c r="M160" s="26" t="s">
        <v>363</v>
      </c>
    </row>
    <row r="161" ht="27" spans="2:13">
      <c r="B161" s="15"/>
      <c r="C161" s="15"/>
      <c r="D161" s="19"/>
      <c r="E161" s="20"/>
      <c r="F161" s="15"/>
      <c r="G161" s="15" t="s">
        <v>377</v>
      </c>
      <c r="H161" s="15" t="s">
        <v>378</v>
      </c>
      <c r="I161" s="15" t="s">
        <v>488</v>
      </c>
      <c r="J161" s="26" t="s">
        <v>361</v>
      </c>
      <c r="K161" s="26" t="s">
        <v>387</v>
      </c>
      <c r="L161" s="26" t="s">
        <v>321</v>
      </c>
      <c r="M161" s="26" t="s">
        <v>157</v>
      </c>
    </row>
    <row r="162" ht="40.5" spans="2:13">
      <c r="B162" s="15" t="s">
        <v>606</v>
      </c>
      <c r="C162" s="15" t="s">
        <v>607</v>
      </c>
      <c r="D162" s="17">
        <f>30/8270.34</f>
        <v>0.0036274203962594</v>
      </c>
      <c r="E162" s="20" t="s">
        <v>608</v>
      </c>
      <c r="F162" s="15" t="s">
        <v>609</v>
      </c>
      <c r="G162" s="15" t="s">
        <v>316</v>
      </c>
      <c r="H162" s="15" t="s">
        <v>317</v>
      </c>
      <c r="I162" s="15" t="s">
        <v>610</v>
      </c>
      <c r="J162" s="26" t="s">
        <v>319</v>
      </c>
      <c r="K162" s="26" t="s">
        <v>611</v>
      </c>
      <c r="L162" s="26" t="s">
        <v>405</v>
      </c>
      <c r="M162" s="26" t="s">
        <v>460</v>
      </c>
    </row>
    <row r="163" spans="2:13">
      <c r="B163" s="15"/>
      <c r="C163" s="15"/>
      <c r="D163" s="19"/>
      <c r="E163" s="20"/>
      <c r="F163" s="15"/>
      <c r="G163" s="15" t="s">
        <v>329</v>
      </c>
      <c r="H163" s="15" t="s">
        <v>353</v>
      </c>
      <c r="I163" s="15" t="s">
        <v>486</v>
      </c>
      <c r="J163" s="26" t="s">
        <v>361</v>
      </c>
      <c r="K163" s="26" t="s">
        <v>433</v>
      </c>
      <c r="L163" s="26" t="s">
        <v>321</v>
      </c>
      <c r="M163" s="26" t="s">
        <v>332</v>
      </c>
    </row>
    <row r="164" ht="27" spans="2:13">
      <c r="B164" s="15"/>
      <c r="C164" s="15"/>
      <c r="D164" s="19"/>
      <c r="E164" s="20"/>
      <c r="F164" s="15"/>
      <c r="G164" s="15" t="s">
        <v>377</v>
      </c>
      <c r="H164" s="15" t="s">
        <v>378</v>
      </c>
      <c r="I164" s="15" t="s">
        <v>488</v>
      </c>
      <c r="J164" s="26" t="s">
        <v>361</v>
      </c>
      <c r="K164" s="26" t="s">
        <v>428</v>
      </c>
      <c r="L164" s="26" t="s">
        <v>321</v>
      </c>
      <c r="M164" s="26" t="s">
        <v>157</v>
      </c>
    </row>
    <row r="165" ht="27" spans="2:13">
      <c r="B165" s="15"/>
      <c r="C165" s="15" t="s">
        <v>612</v>
      </c>
      <c r="D165" s="19"/>
      <c r="E165" s="20" t="s">
        <v>613</v>
      </c>
      <c r="F165" s="15" t="s">
        <v>614</v>
      </c>
      <c r="G165" s="15" t="s">
        <v>316</v>
      </c>
      <c r="H165" s="15" t="s">
        <v>385</v>
      </c>
      <c r="I165" s="15" t="s">
        <v>615</v>
      </c>
      <c r="J165" s="26" t="s">
        <v>319</v>
      </c>
      <c r="K165" s="26" t="s">
        <v>433</v>
      </c>
      <c r="L165" s="26" t="s">
        <v>321</v>
      </c>
      <c r="M165" s="26" t="s">
        <v>322</v>
      </c>
    </row>
    <row r="166" spans="2:13">
      <c r="B166" s="15" t="s">
        <v>616</v>
      </c>
      <c r="C166" s="15"/>
      <c r="D166" s="17">
        <f>7/8270.34</f>
        <v>0.000846398092460528</v>
      </c>
      <c r="E166" s="20"/>
      <c r="F166" s="15"/>
      <c r="G166" s="15" t="s">
        <v>316</v>
      </c>
      <c r="H166" s="15" t="s">
        <v>317</v>
      </c>
      <c r="I166" s="15" t="s">
        <v>617</v>
      </c>
      <c r="J166" s="26" t="s">
        <v>319</v>
      </c>
      <c r="K166" s="26" t="s">
        <v>433</v>
      </c>
      <c r="L166" s="26" t="s">
        <v>321</v>
      </c>
      <c r="M166" s="26" t="s">
        <v>322</v>
      </c>
    </row>
    <row r="167" spans="2:13">
      <c r="B167" s="15"/>
      <c r="C167" s="15"/>
      <c r="D167" s="19"/>
      <c r="E167" s="20"/>
      <c r="F167" s="15"/>
      <c r="G167" s="15" t="s">
        <v>316</v>
      </c>
      <c r="H167" s="15" t="s">
        <v>323</v>
      </c>
      <c r="I167" s="15" t="s">
        <v>618</v>
      </c>
      <c r="J167" s="26" t="s">
        <v>319</v>
      </c>
      <c r="K167" s="26" t="s">
        <v>433</v>
      </c>
      <c r="L167" s="26" t="s">
        <v>321</v>
      </c>
      <c r="M167" s="26" t="s">
        <v>322</v>
      </c>
    </row>
    <row r="168" ht="27" spans="2:13">
      <c r="B168" s="15"/>
      <c r="C168" s="15"/>
      <c r="D168" s="19"/>
      <c r="E168" s="20"/>
      <c r="F168" s="15"/>
      <c r="G168" s="15" t="s">
        <v>329</v>
      </c>
      <c r="H168" s="15" t="s">
        <v>395</v>
      </c>
      <c r="I168" s="15" t="s">
        <v>619</v>
      </c>
      <c r="J168" s="26" t="s">
        <v>361</v>
      </c>
      <c r="K168" s="26" t="s">
        <v>433</v>
      </c>
      <c r="L168" s="26" t="s">
        <v>321</v>
      </c>
      <c r="M168" s="26" t="s">
        <v>363</v>
      </c>
    </row>
    <row r="169" spans="2:13">
      <c r="B169" s="15"/>
      <c r="C169" s="15"/>
      <c r="D169" s="19"/>
      <c r="E169" s="20"/>
      <c r="F169" s="15"/>
      <c r="G169" s="15" t="s">
        <v>329</v>
      </c>
      <c r="H169" s="15" t="s">
        <v>353</v>
      </c>
      <c r="I169" s="15" t="s">
        <v>486</v>
      </c>
      <c r="J169" s="26" t="s">
        <v>361</v>
      </c>
      <c r="K169" s="26" t="s">
        <v>433</v>
      </c>
      <c r="L169" s="26" t="s">
        <v>321</v>
      </c>
      <c r="M169" s="26" t="s">
        <v>363</v>
      </c>
    </row>
    <row r="170" ht="27" spans="2:13">
      <c r="B170" s="15" t="s">
        <v>620</v>
      </c>
      <c r="C170" s="15" t="s">
        <v>621</v>
      </c>
      <c r="D170" s="17">
        <f>75/8270.34</f>
        <v>0.00906855099064851</v>
      </c>
      <c r="E170" s="20" t="s">
        <v>622</v>
      </c>
      <c r="F170" s="15" t="s">
        <v>623</v>
      </c>
      <c r="G170" s="15" t="s">
        <v>316</v>
      </c>
      <c r="H170" s="15" t="s">
        <v>385</v>
      </c>
      <c r="I170" s="15" t="s">
        <v>624</v>
      </c>
      <c r="J170" s="26" t="s">
        <v>361</v>
      </c>
      <c r="K170" s="26" t="s">
        <v>433</v>
      </c>
      <c r="L170" s="26" t="s">
        <v>321</v>
      </c>
      <c r="M170" s="26" t="s">
        <v>322</v>
      </c>
    </row>
    <row r="171" ht="27" spans="2:13">
      <c r="B171" s="15"/>
      <c r="C171" s="15"/>
      <c r="D171" s="19"/>
      <c r="E171" s="20"/>
      <c r="F171" s="15"/>
      <c r="G171" s="15" t="s">
        <v>316</v>
      </c>
      <c r="H171" s="15" t="s">
        <v>317</v>
      </c>
      <c r="I171" s="15" t="s">
        <v>625</v>
      </c>
      <c r="J171" s="26" t="s">
        <v>361</v>
      </c>
      <c r="K171" s="26" t="s">
        <v>626</v>
      </c>
      <c r="L171" s="26" t="s">
        <v>627</v>
      </c>
      <c r="M171" s="26" t="s">
        <v>322</v>
      </c>
    </row>
    <row r="172" spans="2:13">
      <c r="B172" s="15"/>
      <c r="C172" s="15"/>
      <c r="D172" s="19"/>
      <c r="E172" s="20"/>
      <c r="F172" s="15"/>
      <c r="G172" s="15" t="s">
        <v>316</v>
      </c>
      <c r="H172" s="15" t="s">
        <v>323</v>
      </c>
      <c r="I172" s="15" t="s">
        <v>628</v>
      </c>
      <c r="J172" s="26" t="s">
        <v>361</v>
      </c>
      <c r="K172" s="26" t="s">
        <v>433</v>
      </c>
      <c r="L172" s="26" t="s">
        <v>321</v>
      </c>
      <c r="M172" s="26" t="s">
        <v>322</v>
      </c>
    </row>
    <row r="173" ht="27" spans="2:13">
      <c r="B173" s="15"/>
      <c r="C173" s="15"/>
      <c r="D173" s="19"/>
      <c r="E173" s="20"/>
      <c r="F173" s="15"/>
      <c r="G173" s="15" t="s">
        <v>329</v>
      </c>
      <c r="H173" s="15" t="s">
        <v>330</v>
      </c>
      <c r="I173" s="15" t="s">
        <v>629</v>
      </c>
      <c r="J173" s="26" t="s">
        <v>361</v>
      </c>
      <c r="K173" s="26" t="s">
        <v>387</v>
      </c>
      <c r="L173" s="26" t="s">
        <v>321</v>
      </c>
      <c r="M173" s="26" t="s">
        <v>322</v>
      </c>
    </row>
    <row r="174" spans="2:13">
      <c r="B174" s="15" t="s">
        <v>630</v>
      </c>
      <c r="C174" s="15"/>
      <c r="D174" s="17"/>
      <c r="E174" s="20"/>
      <c r="F174" s="15"/>
      <c r="G174" s="15" t="s">
        <v>377</v>
      </c>
      <c r="H174" s="15" t="s">
        <v>378</v>
      </c>
      <c r="I174" s="15" t="s">
        <v>631</v>
      </c>
      <c r="J174" s="26" t="s">
        <v>361</v>
      </c>
      <c r="K174" s="26" t="s">
        <v>428</v>
      </c>
      <c r="L174" s="26" t="s">
        <v>321</v>
      </c>
      <c r="M174" s="26" t="s">
        <v>157</v>
      </c>
    </row>
    <row r="175" ht="27" spans="2:13">
      <c r="B175" s="15"/>
      <c r="C175" s="15" t="s">
        <v>632</v>
      </c>
      <c r="D175" s="19"/>
      <c r="E175" s="20" t="s">
        <v>633</v>
      </c>
      <c r="F175" s="15" t="s">
        <v>634</v>
      </c>
      <c r="G175" s="15" t="s">
        <v>316</v>
      </c>
      <c r="H175" s="15" t="s">
        <v>317</v>
      </c>
      <c r="I175" s="15" t="s">
        <v>635</v>
      </c>
      <c r="J175" s="26" t="s">
        <v>319</v>
      </c>
      <c r="K175" s="26" t="s">
        <v>636</v>
      </c>
      <c r="L175" s="26" t="s">
        <v>517</v>
      </c>
      <c r="M175" s="26" t="s">
        <v>322</v>
      </c>
    </row>
    <row r="176" ht="27" spans="2:13">
      <c r="B176" s="15"/>
      <c r="C176" s="15"/>
      <c r="D176" s="19"/>
      <c r="E176" s="20"/>
      <c r="F176" s="15"/>
      <c r="G176" s="15" t="s">
        <v>316</v>
      </c>
      <c r="H176" s="15" t="s">
        <v>323</v>
      </c>
      <c r="I176" s="15" t="s">
        <v>529</v>
      </c>
      <c r="J176" s="26" t="s">
        <v>361</v>
      </c>
      <c r="K176" s="26" t="s">
        <v>519</v>
      </c>
      <c r="L176" s="26" t="s">
        <v>321</v>
      </c>
      <c r="M176" s="26" t="s">
        <v>322</v>
      </c>
    </row>
    <row r="177" ht="27" spans="2:13">
      <c r="B177" s="15"/>
      <c r="C177" s="15"/>
      <c r="D177" s="19"/>
      <c r="E177" s="20"/>
      <c r="F177" s="15"/>
      <c r="G177" s="15" t="s">
        <v>329</v>
      </c>
      <c r="H177" s="15" t="s">
        <v>395</v>
      </c>
      <c r="I177" s="15" t="s">
        <v>530</v>
      </c>
      <c r="J177" s="26" t="s">
        <v>367</v>
      </c>
      <c r="K177" s="26" t="s">
        <v>373</v>
      </c>
      <c r="L177" s="26"/>
      <c r="M177" s="26" t="s">
        <v>157</v>
      </c>
    </row>
    <row r="178" ht="27" spans="2:13">
      <c r="B178" s="15" t="s">
        <v>637</v>
      </c>
      <c r="C178" s="15"/>
      <c r="D178" s="17">
        <f>461.85/8270.34</f>
        <v>0.0558441370004135</v>
      </c>
      <c r="E178" s="20"/>
      <c r="F178" s="15"/>
      <c r="G178" s="15" t="s">
        <v>329</v>
      </c>
      <c r="H178" s="15" t="s">
        <v>330</v>
      </c>
      <c r="I178" s="15" t="s">
        <v>532</v>
      </c>
      <c r="J178" s="26" t="s">
        <v>361</v>
      </c>
      <c r="K178" s="26" t="s">
        <v>638</v>
      </c>
      <c r="L178" s="26" t="s">
        <v>639</v>
      </c>
      <c r="M178" s="26" t="s">
        <v>363</v>
      </c>
    </row>
    <row r="179" ht="27" spans="2:13">
      <c r="B179" s="15"/>
      <c r="C179" s="15"/>
      <c r="D179" s="19"/>
      <c r="E179" s="20"/>
      <c r="F179" s="15"/>
      <c r="G179" s="15" t="s">
        <v>329</v>
      </c>
      <c r="H179" s="15" t="s">
        <v>398</v>
      </c>
      <c r="I179" s="15" t="s">
        <v>521</v>
      </c>
      <c r="J179" s="26" t="s">
        <v>367</v>
      </c>
      <c r="K179" s="26" t="s">
        <v>373</v>
      </c>
      <c r="L179" s="26"/>
      <c r="M179" s="26" t="s">
        <v>363</v>
      </c>
    </row>
    <row r="180" ht="27" spans="2:13">
      <c r="B180" s="15"/>
      <c r="C180" s="15"/>
      <c r="D180" s="19"/>
      <c r="E180" s="20"/>
      <c r="F180" s="15"/>
      <c r="G180" s="15" t="s">
        <v>377</v>
      </c>
      <c r="H180" s="15" t="s">
        <v>378</v>
      </c>
      <c r="I180" s="15" t="s">
        <v>640</v>
      </c>
      <c r="J180" s="26" t="s">
        <v>361</v>
      </c>
      <c r="K180" s="26" t="s">
        <v>428</v>
      </c>
      <c r="L180" s="26" t="s">
        <v>321</v>
      </c>
      <c r="M180" s="26" t="s">
        <v>157</v>
      </c>
    </row>
    <row r="181" ht="27" spans="2:13">
      <c r="B181" s="15"/>
      <c r="C181" s="15" t="s">
        <v>641</v>
      </c>
      <c r="D181" s="19">
        <f>314/8270.34</f>
        <v>0.0379670001475151</v>
      </c>
      <c r="E181" s="20" t="s">
        <v>642</v>
      </c>
      <c r="F181" s="15" t="s">
        <v>643</v>
      </c>
      <c r="G181" s="15" t="s">
        <v>316</v>
      </c>
      <c r="H181" s="15" t="s">
        <v>385</v>
      </c>
      <c r="I181" s="15" t="s">
        <v>624</v>
      </c>
      <c r="J181" s="26" t="s">
        <v>319</v>
      </c>
      <c r="K181" s="26" t="s">
        <v>320</v>
      </c>
      <c r="L181" s="26" t="s">
        <v>321</v>
      </c>
      <c r="M181" s="26" t="s">
        <v>322</v>
      </c>
    </row>
    <row r="182" ht="27" spans="2:13">
      <c r="B182" s="15" t="s">
        <v>644</v>
      </c>
      <c r="C182" s="15"/>
      <c r="D182" s="17"/>
      <c r="E182" s="20"/>
      <c r="F182" s="15"/>
      <c r="G182" s="15" t="s">
        <v>316</v>
      </c>
      <c r="H182" s="15" t="s">
        <v>317</v>
      </c>
      <c r="I182" s="15" t="s">
        <v>645</v>
      </c>
      <c r="J182" s="26" t="s">
        <v>361</v>
      </c>
      <c r="K182" s="26" t="s">
        <v>428</v>
      </c>
      <c r="L182" s="26" t="s">
        <v>321</v>
      </c>
      <c r="M182" s="26" t="s">
        <v>322</v>
      </c>
    </row>
    <row r="183" ht="27" spans="2:13">
      <c r="B183" s="15"/>
      <c r="C183" s="15"/>
      <c r="D183" s="19"/>
      <c r="E183" s="20"/>
      <c r="F183" s="15"/>
      <c r="G183" s="15" t="s">
        <v>316</v>
      </c>
      <c r="H183" s="15" t="s">
        <v>317</v>
      </c>
      <c r="I183" s="15" t="s">
        <v>646</v>
      </c>
      <c r="J183" s="26" t="s">
        <v>319</v>
      </c>
      <c r="K183" s="26" t="s">
        <v>647</v>
      </c>
      <c r="L183" s="26" t="s">
        <v>436</v>
      </c>
      <c r="M183" s="26" t="s">
        <v>322</v>
      </c>
    </row>
    <row r="184" spans="2:13">
      <c r="B184" s="15"/>
      <c r="C184" s="15"/>
      <c r="D184" s="19"/>
      <c r="E184" s="20"/>
      <c r="F184" s="15"/>
      <c r="G184" s="15" t="s">
        <v>329</v>
      </c>
      <c r="H184" s="15" t="s">
        <v>353</v>
      </c>
      <c r="I184" s="15" t="s">
        <v>648</v>
      </c>
      <c r="J184" s="26" t="s">
        <v>361</v>
      </c>
      <c r="K184" s="26" t="s">
        <v>649</v>
      </c>
      <c r="L184" s="26" t="s">
        <v>321</v>
      </c>
      <c r="M184" s="26" t="s">
        <v>157</v>
      </c>
    </row>
    <row r="185" ht="27" spans="2:13">
      <c r="B185" s="15"/>
      <c r="C185" s="15"/>
      <c r="D185" s="19"/>
      <c r="E185" s="20"/>
      <c r="F185" s="15"/>
      <c r="G185" s="15" t="s">
        <v>329</v>
      </c>
      <c r="H185" s="15" t="s">
        <v>398</v>
      </c>
      <c r="I185" s="15" t="s">
        <v>650</v>
      </c>
      <c r="J185" s="26" t="s">
        <v>361</v>
      </c>
      <c r="K185" s="26" t="s">
        <v>380</v>
      </c>
      <c r="L185" s="26" t="s">
        <v>321</v>
      </c>
      <c r="M185" s="26" t="s">
        <v>157</v>
      </c>
    </row>
    <row r="186" ht="27" spans="2:13">
      <c r="B186" s="15" t="s">
        <v>651</v>
      </c>
      <c r="C186" s="15"/>
      <c r="D186" s="17"/>
      <c r="E186" s="20"/>
      <c r="F186" s="15"/>
      <c r="G186" s="15" t="s">
        <v>377</v>
      </c>
      <c r="H186" s="15" t="s">
        <v>378</v>
      </c>
      <c r="I186" s="15" t="s">
        <v>488</v>
      </c>
      <c r="J186" s="26" t="s">
        <v>361</v>
      </c>
      <c r="K186" s="26" t="s">
        <v>387</v>
      </c>
      <c r="L186" s="26" t="s">
        <v>321</v>
      </c>
      <c r="M186" s="26" t="s">
        <v>157</v>
      </c>
    </row>
    <row r="187" ht="27" spans="2:13">
      <c r="B187" s="15"/>
      <c r="C187" s="15" t="s">
        <v>652</v>
      </c>
      <c r="D187" s="19">
        <f>8/8270.34</f>
        <v>0.000967312105669174</v>
      </c>
      <c r="E187" s="20" t="s">
        <v>383</v>
      </c>
      <c r="F187" s="15" t="s">
        <v>653</v>
      </c>
      <c r="G187" s="15" t="s">
        <v>316</v>
      </c>
      <c r="H187" s="15" t="s">
        <v>385</v>
      </c>
      <c r="I187" s="15" t="s">
        <v>654</v>
      </c>
      <c r="J187" s="26" t="s">
        <v>361</v>
      </c>
      <c r="K187" s="26" t="s">
        <v>433</v>
      </c>
      <c r="L187" s="26" t="s">
        <v>321</v>
      </c>
      <c r="M187" s="26" t="s">
        <v>157</v>
      </c>
    </row>
    <row r="188" spans="2:13">
      <c r="B188" s="15"/>
      <c r="C188" s="15"/>
      <c r="D188" s="19"/>
      <c r="E188" s="20"/>
      <c r="F188" s="15"/>
      <c r="G188" s="15" t="s">
        <v>316</v>
      </c>
      <c r="H188" s="15" t="s">
        <v>317</v>
      </c>
      <c r="I188" s="15" t="s">
        <v>655</v>
      </c>
      <c r="J188" s="26" t="s">
        <v>361</v>
      </c>
      <c r="K188" s="26" t="s">
        <v>656</v>
      </c>
      <c r="L188" s="26" t="s">
        <v>436</v>
      </c>
      <c r="M188" s="26" t="s">
        <v>363</v>
      </c>
    </row>
    <row r="189" ht="27" spans="2:13">
      <c r="B189" s="15"/>
      <c r="C189" s="15"/>
      <c r="D189" s="19"/>
      <c r="E189" s="20"/>
      <c r="F189" s="15"/>
      <c r="G189" s="15" t="s">
        <v>316</v>
      </c>
      <c r="H189" s="15" t="s">
        <v>323</v>
      </c>
      <c r="I189" s="15" t="s">
        <v>657</v>
      </c>
      <c r="J189" s="26" t="s">
        <v>361</v>
      </c>
      <c r="K189" s="26" t="s">
        <v>433</v>
      </c>
      <c r="L189" s="26" t="s">
        <v>321</v>
      </c>
      <c r="M189" s="26" t="s">
        <v>363</v>
      </c>
    </row>
    <row r="190" spans="2:13">
      <c r="B190" s="15" t="s">
        <v>658</v>
      </c>
      <c r="C190" s="15"/>
      <c r="D190" s="17"/>
      <c r="E190" s="20"/>
      <c r="F190" s="15"/>
      <c r="G190" s="15" t="s">
        <v>329</v>
      </c>
      <c r="H190" s="15" t="s">
        <v>330</v>
      </c>
      <c r="I190" s="15" t="s">
        <v>659</v>
      </c>
      <c r="J190" s="26" t="s">
        <v>361</v>
      </c>
      <c r="K190" s="26" t="s">
        <v>322</v>
      </c>
      <c r="L190" s="26" t="s">
        <v>639</v>
      </c>
      <c r="M190" s="26" t="s">
        <v>322</v>
      </c>
    </row>
    <row r="191" ht="27" spans="2:13">
      <c r="B191" s="15"/>
      <c r="C191" s="15"/>
      <c r="D191" s="19"/>
      <c r="E191" s="20"/>
      <c r="F191" s="15"/>
      <c r="G191" s="15" t="s">
        <v>329</v>
      </c>
      <c r="H191" s="15" t="s">
        <v>398</v>
      </c>
      <c r="I191" s="15" t="s">
        <v>660</v>
      </c>
      <c r="J191" s="26" t="s">
        <v>361</v>
      </c>
      <c r="K191" s="26" t="s">
        <v>433</v>
      </c>
      <c r="L191" s="26" t="s">
        <v>321</v>
      </c>
      <c r="M191" s="26" t="s">
        <v>322</v>
      </c>
    </row>
    <row r="192" spans="2:13">
      <c r="B192" s="15"/>
      <c r="C192" s="15"/>
      <c r="D192" s="19"/>
      <c r="E192" s="20"/>
      <c r="F192" s="15"/>
      <c r="G192" s="15" t="s">
        <v>377</v>
      </c>
      <c r="H192" s="15" t="s">
        <v>378</v>
      </c>
      <c r="I192" s="15" t="s">
        <v>661</v>
      </c>
      <c r="J192" s="26" t="s">
        <v>361</v>
      </c>
      <c r="K192" s="26" t="s">
        <v>433</v>
      </c>
      <c r="L192" s="26" t="s">
        <v>321</v>
      </c>
      <c r="M192" s="26" t="s">
        <v>157</v>
      </c>
    </row>
    <row r="193" ht="27" spans="2:13">
      <c r="B193" s="15"/>
      <c r="C193" s="15" t="s">
        <v>662</v>
      </c>
      <c r="D193" s="19">
        <f>55/8270.34</f>
        <v>0.00665027072647557</v>
      </c>
      <c r="E193" s="20" t="s">
        <v>663</v>
      </c>
      <c r="F193" s="15" t="s">
        <v>664</v>
      </c>
      <c r="G193" s="15" t="s">
        <v>316</v>
      </c>
      <c r="H193" s="15" t="s">
        <v>317</v>
      </c>
      <c r="I193" s="15" t="s">
        <v>665</v>
      </c>
      <c r="J193" s="26" t="s">
        <v>361</v>
      </c>
      <c r="K193" s="26" t="s">
        <v>320</v>
      </c>
      <c r="L193" s="26" t="s">
        <v>476</v>
      </c>
      <c r="M193" s="26" t="s">
        <v>506</v>
      </c>
    </row>
    <row r="194" ht="27" spans="2:13">
      <c r="B194" s="15" t="s">
        <v>666</v>
      </c>
      <c r="C194" s="15"/>
      <c r="D194" s="17"/>
      <c r="E194" s="20"/>
      <c r="F194" s="15"/>
      <c r="G194" s="15" t="s">
        <v>667</v>
      </c>
      <c r="H194" s="15" t="s">
        <v>668</v>
      </c>
      <c r="I194" s="15" t="s">
        <v>669</v>
      </c>
      <c r="J194" s="26" t="s">
        <v>326</v>
      </c>
      <c r="K194" s="26" t="s">
        <v>157</v>
      </c>
      <c r="L194" s="26" t="s">
        <v>321</v>
      </c>
      <c r="M194" s="26" t="s">
        <v>157</v>
      </c>
    </row>
    <row r="195" spans="2:13">
      <c r="B195" s="15"/>
      <c r="C195" s="15"/>
      <c r="D195" s="19"/>
      <c r="E195" s="20"/>
      <c r="F195" s="15"/>
      <c r="G195" s="15" t="s">
        <v>329</v>
      </c>
      <c r="H195" s="15" t="s">
        <v>353</v>
      </c>
      <c r="I195" s="15" t="s">
        <v>486</v>
      </c>
      <c r="J195" s="26" t="s">
        <v>361</v>
      </c>
      <c r="K195" s="26" t="s">
        <v>433</v>
      </c>
      <c r="L195" s="26" t="s">
        <v>321</v>
      </c>
      <c r="M195" s="26" t="s">
        <v>363</v>
      </c>
    </row>
    <row r="196" ht="27" spans="2:13">
      <c r="B196" s="15"/>
      <c r="C196" s="15"/>
      <c r="D196" s="19"/>
      <c r="E196" s="20"/>
      <c r="F196" s="15"/>
      <c r="G196" s="15" t="s">
        <v>329</v>
      </c>
      <c r="H196" s="15" t="s">
        <v>330</v>
      </c>
      <c r="I196" s="15" t="s">
        <v>487</v>
      </c>
      <c r="J196" s="26" t="s">
        <v>361</v>
      </c>
      <c r="K196" s="26" t="s">
        <v>433</v>
      </c>
      <c r="L196" s="26" t="s">
        <v>321</v>
      </c>
      <c r="M196" s="26" t="s">
        <v>363</v>
      </c>
    </row>
    <row r="197" ht="27" spans="2:13">
      <c r="B197" s="15"/>
      <c r="C197" s="15"/>
      <c r="D197" s="19"/>
      <c r="E197" s="20"/>
      <c r="F197" s="15"/>
      <c r="G197" s="15" t="s">
        <v>377</v>
      </c>
      <c r="H197" s="15" t="s">
        <v>378</v>
      </c>
      <c r="I197" s="15" t="s">
        <v>488</v>
      </c>
      <c r="J197" s="26" t="s">
        <v>361</v>
      </c>
      <c r="K197" s="26" t="s">
        <v>433</v>
      </c>
      <c r="L197" s="26" t="s">
        <v>321</v>
      </c>
      <c r="M197" s="26" t="s">
        <v>157</v>
      </c>
    </row>
    <row r="198" ht="27" spans="2:13">
      <c r="B198" s="15" t="s">
        <v>670</v>
      </c>
      <c r="C198" s="15" t="s">
        <v>671</v>
      </c>
      <c r="D198" s="17">
        <f>606/8270.34</f>
        <v>0.07327389200444</v>
      </c>
      <c r="E198" s="20" t="s">
        <v>672</v>
      </c>
      <c r="F198" s="15" t="s">
        <v>673</v>
      </c>
      <c r="G198" s="15" t="s">
        <v>316</v>
      </c>
      <c r="H198" s="15" t="s">
        <v>385</v>
      </c>
      <c r="I198" s="15" t="s">
        <v>674</v>
      </c>
      <c r="J198" s="26" t="s">
        <v>361</v>
      </c>
      <c r="K198" s="26" t="s">
        <v>428</v>
      </c>
      <c r="L198" s="26" t="s">
        <v>321</v>
      </c>
      <c r="M198" s="26" t="s">
        <v>322</v>
      </c>
    </row>
    <row r="199" ht="27" spans="2:13">
      <c r="B199" s="15"/>
      <c r="C199" s="15"/>
      <c r="D199" s="19"/>
      <c r="E199" s="20"/>
      <c r="F199" s="15"/>
      <c r="G199" s="15" t="s">
        <v>316</v>
      </c>
      <c r="H199" s="15" t="s">
        <v>317</v>
      </c>
      <c r="I199" s="15" t="s">
        <v>675</v>
      </c>
      <c r="J199" s="26" t="s">
        <v>319</v>
      </c>
      <c r="K199" s="26" t="s">
        <v>611</v>
      </c>
      <c r="L199" s="26" t="s">
        <v>676</v>
      </c>
      <c r="M199" s="26" t="s">
        <v>322</v>
      </c>
    </row>
    <row r="200" spans="2:13">
      <c r="B200" s="15"/>
      <c r="C200" s="15"/>
      <c r="D200" s="19"/>
      <c r="E200" s="20"/>
      <c r="F200" s="15"/>
      <c r="G200" s="15" t="s">
        <v>316</v>
      </c>
      <c r="H200" s="15" t="s">
        <v>323</v>
      </c>
      <c r="I200" s="15" t="s">
        <v>618</v>
      </c>
      <c r="J200" s="26" t="s">
        <v>319</v>
      </c>
      <c r="K200" s="26" t="s">
        <v>320</v>
      </c>
      <c r="L200" s="26" t="s">
        <v>321</v>
      </c>
      <c r="M200" s="26" t="s">
        <v>322</v>
      </c>
    </row>
    <row r="201" ht="40.5" spans="2:13">
      <c r="B201" s="15"/>
      <c r="C201" s="15"/>
      <c r="D201" s="19"/>
      <c r="E201" s="20"/>
      <c r="F201" s="15"/>
      <c r="G201" s="15" t="s">
        <v>329</v>
      </c>
      <c r="H201" s="15" t="s">
        <v>395</v>
      </c>
      <c r="I201" s="15" t="s">
        <v>677</v>
      </c>
      <c r="J201" s="26" t="s">
        <v>367</v>
      </c>
      <c r="K201" s="26" t="s">
        <v>373</v>
      </c>
      <c r="L201" s="26"/>
      <c r="M201" s="26" t="s">
        <v>157</v>
      </c>
    </row>
    <row r="202" ht="27" spans="2:13">
      <c r="B202" s="15" t="s">
        <v>678</v>
      </c>
      <c r="C202" s="15"/>
      <c r="D202" s="17"/>
      <c r="E202" s="20"/>
      <c r="F202" s="15"/>
      <c r="G202" s="15" t="s">
        <v>329</v>
      </c>
      <c r="H202" s="15" t="s">
        <v>353</v>
      </c>
      <c r="I202" s="15" t="s">
        <v>679</v>
      </c>
      <c r="J202" s="26" t="s">
        <v>367</v>
      </c>
      <c r="K202" s="26" t="s">
        <v>680</v>
      </c>
      <c r="L202" s="26"/>
      <c r="M202" s="26" t="s">
        <v>157</v>
      </c>
    </row>
    <row r="203" ht="27" spans="2:13">
      <c r="B203" s="15"/>
      <c r="C203" s="15"/>
      <c r="D203" s="19"/>
      <c r="E203" s="20"/>
      <c r="F203" s="15"/>
      <c r="G203" s="15" t="s">
        <v>377</v>
      </c>
      <c r="H203" s="15" t="s">
        <v>378</v>
      </c>
      <c r="I203" s="15" t="s">
        <v>488</v>
      </c>
      <c r="J203" s="26" t="s">
        <v>361</v>
      </c>
      <c r="K203" s="26" t="s">
        <v>428</v>
      </c>
      <c r="L203" s="26" t="s">
        <v>321</v>
      </c>
      <c r="M203" s="26" t="s">
        <v>157</v>
      </c>
    </row>
    <row r="204" spans="2:4">
      <c r="B204" s="15"/>
      <c r="D204" s="19"/>
    </row>
    <row r="205" spans="2:4">
      <c r="B205" s="15"/>
      <c r="D205" s="19"/>
    </row>
  </sheetData>
  <mergeCells count="203">
    <mergeCell ref="B2:M2"/>
    <mergeCell ref="L3:M3"/>
    <mergeCell ref="B6:B9"/>
    <mergeCell ref="B10:B13"/>
    <mergeCell ref="B14:B17"/>
    <mergeCell ref="B18:B21"/>
    <mergeCell ref="B22:B25"/>
    <mergeCell ref="B26:B29"/>
    <mergeCell ref="B30:B33"/>
    <mergeCell ref="B34:B37"/>
    <mergeCell ref="B38:B41"/>
    <mergeCell ref="B42:B45"/>
    <mergeCell ref="B46:B49"/>
    <mergeCell ref="B50:B53"/>
    <mergeCell ref="B54:B57"/>
    <mergeCell ref="B58:B61"/>
    <mergeCell ref="B62:B65"/>
    <mergeCell ref="B66:B69"/>
    <mergeCell ref="B70:B73"/>
    <mergeCell ref="B74:B77"/>
    <mergeCell ref="B78:B81"/>
    <mergeCell ref="B82:B85"/>
    <mergeCell ref="B86:B89"/>
    <mergeCell ref="B90:B93"/>
    <mergeCell ref="B94:B97"/>
    <mergeCell ref="B98:B101"/>
    <mergeCell ref="B102:B105"/>
    <mergeCell ref="B106:B109"/>
    <mergeCell ref="B110:B113"/>
    <mergeCell ref="B114:B117"/>
    <mergeCell ref="B118:B121"/>
    <mergeCell ref="B122:B125"/>
    <mergeCell ref="B126:B129"/>
    <mergeCell ref="B130:B133"/>
    <mergeCell ref="B134:B137"/>
    <mergeCell ref="B138:B141"/>
    <mergeCell ref="B142:B145"/>
    <mergeCell ref="B146:B149"/>
    <mergeCell ref="B150:B153"/>
    <mergeCell ref="B154:B157"/>
    <mergeCell ref="B158:B161"/>
    <mergeCell ref="B162:B165"/>
    <mergeCell ref="B166:B169"/>
    <mergeCell ref="B170:B173"/>
    <mergeCell ref="B174:B177"/>
    <mergeCell ref="B178:B181"/>
    <mergeCell ref="B182:B185"/>
    <mergeCell ref="B186:B189"/>
    <mergeCell ref="B190:B193"/>
    <mergeCell ref="B194:B197"/>
    <mergeCell ref="B198:B201"/>
    <mergeCell ref="B202:B205"/>
    <mergeCell ref="C6:C9"/>
    <mergeCell ref="C10:C13"/>
    <mergeCell ref="C14:C17"/>
    <mergeCell ref="C18:C21"/>
    <mergeCell ref="C22:C25"/>
    <mergeCell ref="C26:C29"/>
    <mergeCell ref="C30:C33"/>
    <mergeCell ref="C34:C37"/>
    <mergeCell ref="C38:C41"/>
    <mergeCell ref="C42:C49"/>
    <mergeCell ref="C50:C56"/>
    <mergeCell ref="C57:C63"/>
    <mergeCell ref="C64:C70"/>
    <mergeCell ref="C71:C79"/>
    <mergeCell ref="C80:C86"/>
    <mergeCell ref="C87:C89"/>
    <mergeCell ref="C90:C97"/>
    <mergeCell ref="C98:C104"/>
    <mergeCell ref="C105:C109"/>
    <mergeCell ref="C110:C114"/>
    <mergeCell ref="C115:C120"/>
    <mergeCell ref="C121:C124"/>
    <mergeCell ref="C125:C133"/>
    <mergeCell ref="C134:C138"/>
    <mergeCell ref="C139:C146"/>
    <mergeCell ref="C147:C153"/>
    <mergeCell ref="C154:C161"/>
    <mergeCell ref="C162:C164"/>
    <mergeCell ref="C165:C169"/>
    <mergeCell ref="C170:C174"/>
    <mergeCell ref="C175:C180"/>
    <mergeCell ref="C181:C186"/>
    <mergeCell ref="C187:C192"/>
    <mergeCell ref="C193:C197"/>
    <mergeCell ref="C198:C203"/>
    <mergeCell ref="D6:D9"/>
    <mergeCell ref="D10:D13"/>
    <mergeCell ref="D14:D17"/>
    <mergeCell ref="D18:D21"/>
    <mergeCell ref="D22:D25"/>
    <mergeCell ref="D26:D29"/>
    <mergeCell ref="D30:D33"/>
    <mergeCell ref="D34:D37"/>
    <mergeCell ref="D38:D41"/>
    <mergeCell ref="D42:D49"/>
    <mergeCell ref="D50:D53"/>
    <mergeCell ref="D54:D57"/>
    <mergeCell ref="D58:D61"/>
    <mergeCell ref="D62:D65"/>
    <mergeCell ref="D66:D69"/>
    <mergeCell ref="D70:D73"/>
    <mergeCell ref="D74:D77"/>
    <mergeCell ref="D78:D81"/>
    <mergeCell ref="D82:D85"/>
    <mergeCell ref="D86:D89"/>
    <mergeCell ref="D90:D93"/>
    <mergeCell ref="D94:D97"/>
    <mergeCell ref="D98:D101"/>
    <mergeCell ref="D102:D105"/>
    <mergeCell ref="D106:D109"/>
    <mergeCell ref="D110:D113"/>
    <mergeCell ref="D114:D117"/>
    <mergeCell ref="D118:D121"/>
    <mergeCell ref="D122:D125"/>
    <mergeCell ref="D126:D129"/>
    <mergeCell ref="D130:D133"/>
    <mergeCell ref="D134:D137"/>
    <mergeCell ref="D138:D141"/>
    <mergeCell ref="D142:D145"/>
    <mergeCell ref="D146:D149"/>
    <mergeCell ref="D150:D153"/>
    <mergeCell ref="D154:D157"/>
    <mergeCell ref="D158:D161"/>
    <mergeCell ref="D162:D165"/>
    <mergeCell ref="D166:D169"/>
    <mergeCell ref="D170:D173"/>
    <mergeCell ref="D174:D177"/>
    <mergeCell ref="D181:D186"/>
    <mergeCell ref="D187:D191"/>
    <mergeCell ref="D193:D197"/>
    <mergeCell ref="D198:D203"/>
    <mergeCell ref="E6:E9"/>
    <mergeCell ref="E10:E13"/>
    <mergeCell ref="E14:E17"/>
    <mergeCell ref="E18:E21"/>
    <mergeCell ref="E22:E25"/>
    <mergeCell ref="E26:E29"/>
    <mergeCell ref="E30:E33"/>
    <mergeCell ref="E34:E37"/>
    <mergeCell ref="E38:E41"/>
    <mergeCell ref="E42:E49"/>
    <mergeCell ref="E50:E56"/>
    <mergeCell ref="E57:E63"/>
    <mergeCell ref="E64:E70"/>
    <mergeCell ref="E71:E79"/>
    <mergeCell ref="E80:E86"/>
    <mergeCell ref="E87:E89"/>
    <mergeCell ref="E90:E97"/>
    <mergeCell ref="E98:E104"/>
    <mergeCell ref="E105:E109"/>
    <mergeCell ref="E110:E114"/>
    <mergeCell ref="E115:E120"/>
    <mergeCell ref="E121:E124"/>
    <mergeCell ref="E125:E133"/>
    <mergeCell ref="E134:E138"/>
    <mergeCell ref="E139:E146"/>
    <mergeCell ref="E147:E153"/>
    <mergeCell ref="E154:E161"/>
    <mergeCell ref="E162:E164"/>
    <mergeCell ref="E165:E169"/>
    <mergeCell ref="E170:E174"/>
    <mergeCell ref="E175:E180"/>
    <mergeCell ref="E181:E186"/>
    <mergeCell ref="E187:E192"/>
    <mergeCell ref="E193:E197"/>
    <mergeCell ref="E198:E203"/>
    <mergeCell ref="F6:F9"/>
    <mergeCell ref="F10:F13"/>
    <mergeCell ref="F14:F17"/>
    <mergeCell ref="F18:F21"/>
    <mergeCell ref="F22:F25"/>
    <mergeCell ref="F26:F29"/>
    <mergeCell ref="F30:F33"/>
    <mergeCell ref="F34:F37"/>
    <mergeCell ref="F38:F41"/>
    <mergeCell ref="F42:F49"/>
    <mergeCell ref="F50:F56"/>
    <mergeCell ref="F57:F63"/>
    <mergeCell ref="F64:F70"/>
    <mergeCell ref="F71:F79"/>
    <mergeCell ref="F80:F86"/>
    <mergeCell ref="F87:F89"/>
    <mergeCell ref="F90:F97"/>
    <mergeCell ref="F98:F104"/>
    <mergeCell ref="F105:F109"/>
    <mergeCell ref="F110:F114"/>
    <mergeCell ref="F115:F120"/>
    <mergeCell ref="F121:F124"/>
    <mergeCell ref="F125:F133"/>
    <mergeCell ref="F134:F138"/>
    <mergeCell ref="F139:F146"/>
    <mergeCell ref="F147:F153"/>
    <mergeCell ref="F154:F161"/>
    <mergeCell ref="F162:F164"/>
    <mergeCell ref="F165:F169"/>
    <mergeCell ref="F170:F174"/>
    <mergeCell ref="F175:F180"/>
    <mergeCell ref="F181:F186"/>
    <mergeCell ref="F187:F192"/>
    <mergeCell ref="F193:F197"/>
    <mergeCell ref="F198:F203"/>
  </mergeCells>
  <pageMargins left="0.75" right="0.75" top="0.270000010728836" bottom="0.270000010728836"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8"/>
  <sheetViews>
    <sheetView workbookViewId="0">
      <pane ySplit="5" topLeftCell="A6" activePane="bottomLeft" state="frozen"/>
      <selection/>
      <selection pane="bottomLeft" activeCell="F38" sqref="F38"/>
    </sheetView>
  </sheetViews>
  <sheetFormatPr defaultColWidth="10" defaultRowHeight="13.5"/>
  <cols>
    <col min="1" max="1" width="1.53333333333333" customWidth="1"/>
    <col min="2" max="2" width="33.3416666666667" customWidth="1"/>
    <col min="3" max="3" width="16.4083333333333" customWidth="1"/>
    <col min="4" max="4" width="33.3416666666667" customWidth="1"/>
    <col min="5" max="7" width="16.4083333333333" customWidth="1"/>
    <col min="8" max="8" width="18.0166666666667" customWidth="1"/>
    <col min="9" max="9" width="1.53333333333333" customWidth="1"/>
    <col min="10" max="11" width="9.76666666666667" customWidth="1"/>
  </cols>
  <sheetData>
    <row r="1" ht="14.3" customHeight="1" spans="1:9">
      <c r="A1" s="52"/>
      <c r="D1" s="35"/>
      <c r="E1" s="52" t="s">
        <v>1</v>
      </c>
      <c r="F1" s="52" t="s">
        <v>1</v>
      </c>
      <c r="H1" s="52" t="s">
        <v>1</v>
      </c>
      <c r="I1" s="93"/>
    </row>
    <row r="2" ht="19.9" customHeight="1" spans="1:9">
      <c r="A2" s="52"/>
      <c r="B2" s="6" t="s">
        <v>2</v>
      </c>
      <c r="C2" s="6"/>
      <c r="D2" s="6"/>
      <c r="E2" s="6"/>
      <c r="F2" s="6"/>
      <c r="G2" s="6"/>
      <c r="H2" s="6"/>
      <c r="I2" s="94" t="s">
        <v>3</v>
      </c>
    </row>
    <row r="3" ht="17.05" customHeight="1" spans="1:9">
      <c r="A3" s="53"/>
      <c r="B3" s="70"/>
      <c r="D3" s="35"/>
      <c r="F3" s="89"/>
      <c r="H3" s="89" t="s">
        <v>4</v>
      </c>
      <c r="I3" s="94"/>
    </row>
    <row r="4" ht="21.35" customHeight="1" spans="1:9">
      <c r="A4" s="57"/>
      <c r="B4" s="34" t="s">
        <v>5</v>
      </c>
      <c r="C4" s="34"/>
      <c r="D4" s="34" t="s">
        <v>6</v>
      </c>
      <c r="E4" s="34"/>
      <c r="F4" s="34"/>
      <c r="G4" s="34"/>
      <c r="H4" s="34"/>
      <c r="I4" s="94"/>
    </row>
    <row r="5" ht="21.35" customHeight="1" spans="2:9">
      <c r="B5" s="34" t="s">
        <v>7</v>
      </c>
      <c r="C5" s="34" t="s">
        <v>8</v>
      </c>
      <c r="D5" s="71" t="s">
        <v>7</v>
      </c>
      <c r="E5" s="34" t="s">
        <v>9</v>
      </c>
      <c r="F5" s="34" t="s">
        <v>10</v>
      </c>
      <c r="G5" s="34" t="s">
        <v>11</v>
      </c>
      <c r="H5" s="34" t="s">
        <v>12</v>
      </c>
      <c r="I5" s="12"/>
    </row>
    <row r="6" ht="19.9" customHeight="1" spans="1:9">
      <c r="A6" s="73"/>
      <c r="B6" s="90" t="s">
        <v>13</v>
      </c>
      <c r="C6" s="20" t="s">
        <v>14</v>
      </c>
      <c r="D6" s="90" t="s">
        <v>15</v>
      </c>
      <c r="E6" s="20" t="s">
        <v>16</v>
      </c>
      <c r="F6" s="20" t="s">
        <v>17</v>
      </c>
      <c r="G6" s="20"/>
      <c r="H6" s="20"/>
      <c r="I6" s="95"/>
    </row>
    <row r="7" ht="19.9" customHeight="1" spans="1:9">
      <c r="A7" s="73"/>
      <c r="B7" s="74" t="s">
        <v>18</v>
      </c>
      <c r="C7" s="20" t="s">
        <v>19</v>
      </c>
      <c r="D7" s="74" t="s">
        <v>20</v>
      </c>
      <c r="E7" s="20" t="s">
        <v>21</v>
      </c>
      <c r="F7" s="20"/>
      <c r="G7" s="20"/>
      <c r="H7" s="20"/>
      <c r="I7" s="95"/>
    </row>
    <row r="8" ht="19.9" customHeight="1" spans="1:9">
      <c r="A8" s="73"/>
      <c r="B8" s="74" t="s">
        <v>22</v>
      </c>
      <c r="C8" s="20"/>
      <c r="D8" s="74" t="s">
        <v>23</v>
      </c>
      <c r="E8" s="20" t="s">
        <v>24</v>
      </c>
      <c r="F8" s="20" t="s">
        <v>24</v>
      </c>
      <c r="G8" s="20"/>
      <c r="H8" s="20"/>
      <c r="I8" s="95"/>
    </row>
    <row r="9" ht="19.9" customHeight="1" spans="1:9">
      <c r="A9" s="73"/>
      <c r="B9" s="74" t="s">
        <v>25</v>
      </c>
      <c r="C9" s="20"/>
      <c r="D9" s="74" t="s">
        <v>26</v>
      </c>
      <c r="E9" s="20" t="s">
        <v>27</v>
      </c>
      <c r="F9" s="20" t="s">
        <v>27</v>
      </c>
      <c r="G9" s="20"/>
      <c r="H9" s="20"/>
      <c r="I9" s="95"/>
    </row>
    <row r="10" ht="19.9" customHeight="1" spans="1:9">
      <c r="A10" s="73"/>
      <c r="B10" s="74" t="s">
        <v>28</v>
      </c>
      <c r="C10" s="20"/>
      <c r="D10" s="74" t="s">
        <v>29</v>
      </c>
      <c r="E10" s="20" t="s">
        <v>30</v>
      </c>
      <c r="F10" s="20" t="s">
        <v>30</v>
      </c>
      <c r="G10" s="20"/>
      <c r="H10" s="20"/>
      <c r="I10" s="95"/>
    </row>
    <row r="11" ht="19.9" customHeight="1" spans="1:9">
      <c r="A11" s="73"/>
      <c r="B11" s="74" t="s">
        <v>28</v>
      </c>
      <c r="C11" s="20"/>
      <c r="D11" s="74" t="s">
        <v>31</v>
      </c>
      <c r="E11" s="20" t="s">
        <v>32</v>
      </c>
      <c r="F11" s="20" t="s">
        <v>32</v>
      </c>
      <c r="G11" s="20"/>
      <c r="H11" s="20"/>
      <c r="I11" s="95"/>
    </row>
    <row r="12" ht="19.9" customHeight="1" spans="1:9">
      <c r="A12" s="73"/>
      <c r="B12" s="74" t="s">
        <v>28</v>
      </c>
      <c r="C12" s="20"/>
      <c r="D12" s="74" t="s">
        <v>33</v>
      </c>
      <c r="E12" s="20" t="s">
        <v>34</v>
      </c>
      <c r="F12" s="20" t="s">
        <v>34</v>
      </c>
      <c r="G12" s="20"/>
      <c r="H12" s="20"/>
      <c r="I12" s="95"/>
    </row>
    <row r="13" ht="19.9" customHeight="1" spans="1:9">
      <c r="A13" s="73"/>
      <c r="B13" s="74" t="s">
        <v>28</v>
      </c>
      <c r="C13" s="20"/>
      <c r="D13" s="74" t="s">
        <v>35</v>
      </c>
      <c r="E13" s="20" t="s">
        <v>36</v>
      </c>
      <c r="F13" s="20" t="s">
        <v>36</v>
      </c>
      <c r="G13" s="20"/>
      <c r="H13" s="20"/>
      <c r="I13" s="95"/>
    </row>
    <row r="14" ht="19.9" customHeight="1" spans="1:9">
      <c r="A14" s="73"/>
      <c r="B14" s="74" t="s">
        <v>28</v>
      </c>
      <c r="C14" s="20"/>
      <c r="D14" s="74" t="s">
        <v>37</v>
      </c>
      <c r="E14" s="20"/>
      <c r="F14" s="20"/>
      <c r="G14" s="20"/>
      <c r="H14" s="20"/>
      <c r="I14" s="95"/>
    </row>
    <row r="15" ht="19.9" customHeight="1" spans="1:9">
      <c r="A15" s="73"/>
      <c r="B15" s="74" t="s">
        <v>28</v>
      </c>
      <c r="C15" s="20"/>
      <c r="D15" s="74" t="s">
        <v>38</v>
      </c>
      <c r="E15" s="20"/>
      <c r="F15" s="20"/>
      <c r="G15" s="20"/>
      <c r="H15" s="20"/>
      <c r="I15" s="95"/>
    </row>
    <row r="16" ht="19.9" customHeight="1" spans="1:9">
      <c r="A16" s="73"/>
      <c r="B16" s="74" t="s">
        <v>28</v>
      </c>
      <c r="C16" s="20"/>
      <c r="D16" s="74" t="s">
        <v>39</v>
      </c>
      <c r="E16" s="20"/>
      <c r="F16" s="20"/>
      <c r="G16" s="20"/>
      <c r="H16" s="20"/>
      <c r="I16" s="95"/>
    </row>
    <row r="17" ht="19.9" customHeight="1" spans="1:9">
      <c r="A17" s="73"/>
      <c r="B17" s="74" t="s">
        <v>28</v>
      </c>
      <c r="C17" s="20"/>
      <c r="D17" s="74" t="s">
        <v>40</v>
      </c>
      <c r="E17" s="20"/>
      <c r="F17" s="20"/>
      <c r="G17" s="20"/>
      <c r="H17" s="20"/>
      <c r="I17" s="95"/>
    </row>
    <row r="18" ht="19.9" customHeight="1" spans="1:9">
      <c r="A18" s="73"/>
      <c r="B18" s="74" t="s">
        <v>28</v>
      </c>
      <c r="C18" s="20"/>
      <c r="D18" s="74" t="s">
        <v>41</v>
      </c>
      <c r="E18" s="20"/>
      <c r="F18" s="20"/>
      <c r="G18" s="20"/>
      <c r="H18" s="20"/>
      <c r="I18" s="95"/>
    </row>
    <row r="19" ht="19.9" customHeight="1" spans="1:9">
      <c r="A19" s="73"/>
      <c r="B19" s="74" t="s">
        <v>28</v>
      </c>
      <c r="C19" s="20"/>
      <c r="D19" s="74" t="s">
        <v>42</v>
      </c>
      <c r="E19" s="20"/>
      <c r="F19" s="20"/>
      <c r="G19" s="20"/>
      <c r="H19" s="20"/>
      <c r="I19" s="95"/>
    </row>
    <row r="20" ht="19.9" customHeight="1" spans="1:9">
      <c r="A20" s="73"/>
      <c r="B20" s="74" t="s">
        <v>28</v>
      </c>
      <c r="C20" s="20"/>
      <c r="D20" s="74" t="s">
        <v>43</v>
      </c>
      <c r="E20" s="20"/>
      <c r="F20" s="20"/>
      <c r="G20" s="20"/>
      <c r="H20" s="20"/>
      <c r="I20" s="95"/>
    </row>
    <row r="21" ht="19.9" customHeight="1" spans="1:9">
      <c r="A21" s="73"/>
      <c r="B21" s="74" t="s">
        <v>28</v>
      </c>
      <c r="C21" s="20"/>
      <c r="D21" s="74" t="s">
        <v>44</v>
      </c>
      <c r="E21" s="20"/>
      <c r="F21" s="20"/>
      <c r="G21" s="20"/>
      <c r="H21" s="20"/>
      <c r="I21" s="95"/>
    </row>
    <row r="22" ht="19.9" customHeight="1" spans="1:9">
      <c r="A22" s="73"/>
      <c r="B22" s="74" t="s">
        <v>28</v>
      </c>
      <c r="C22" s="20"/>
      <c r="D22" s="74" t="s">
        <v>45</v>
      </c>
      <c r="E22" s="20"/>
      <c r="F22" s="20"/>
      <c r="G22" s="20"/>
      <c r="H22" s="20"/>
      <c r="I22" s="95"/>
    </row>
    <row r="23" ht="19.9" customHeight="1" spans="1:9">
      <c r="A23" s="73"/>
      <c r="B23" s="74" t="s">
        <v>28</v>
      </c>
      <c r="C23" s="20"/>
      <c r="D23" s="74" t="s">
        <v>46</v>
      </c>
      <c r="E23" s="20"/>
      <c r="F23" s="20"/>
      <c r="G23" s="20"/>
      <c r="H23" s="20"/>
      <c r="I23" s="95"/>
    </row>
    <row r="24" ht="19.9" customHeight="1" spans="1:9">
      <c r="A24" s="73"/>
      <c r="B24" s="74" t="s">
        <v>28</v>
      </c>
      <c r="C24" s="20"/>
      <c r="D24" s="74" t="s">
        <v>47</v>
      </c>
      <c r="E24" s="20"/>
      <c r="F24" s="20"/>
      <c r="G24" s="20"/>
      <c r="H24" s="20"/>
      <c r="I24" s="95"/>
    </row>
    <row r="25" ht="19.9" customHeight="1" spans="1:9">
      <c r="A25" s="73"/>
      <c r="B25" s="74" t="s">
        <v>28</v>
      </c>
      <c r="C25" s="20"/>
      <c r="D25" s="74" t="s">
        <v>48</v>
      </c>
      <c r="E25" s="20"/>
      <c r="F25" s="20"/>
      <c r="G25" s="20"/>
      <c r="H25" s="20"/>
      <c r="I25" s="95"/>
    </row>
    <row r="26" ht="19.9" customHeight="1" spans="1:9">
      <c r="A26" s="73"/>
      <c r="B26" s="74" t="s">
        <v>28</v>
      </c>
      <c r="C26" s="20"/>
      <c r="D26" s="74" t="s">
        <v>49</v>
      </c>
      <c r="E26" s="20"/>
      <c r="F26" s="20"/>
      <c r="G26" s="20"/>
      <c r="H26" s="20"/>
      <c r="I26" s="95"/>
    </row>
    <row r="27" ht="19.9" customHeight="1" spans="1:9">
      <c r="A27" s="73"/>
      <c r="B27" s="74" t="s">
        <v>28</v>
      </c>
      <c r="C27" s="20"/>
      <c r="D27" s="74" t="s">
        <v>50</v>
      </c>
      <c r="E27" s="20"/>
      <c r="F27" s="20"/>
      <c r="G27" s="20"/>
      <c r="H27" s="20"/>
      <c r="I27" s="95"/>
    </row>
    <row r="28" ht="19.9" customHeight="1" spans="1:9">
      <c r="A28" s="73"/>
      <c r="B28" s="74" t="s">
        <v>28</v>
      </c>
      <c r="C28" s="20"/>
      <c r="D28" s="74" t="s">
        <v>51</v>
      </c>
      <c r="E28" s="20"/>
      <c r="F28" s="20"/>
      <c r="G28" s="20"/>
      <c r="H28" s="20"/>
      <c r="I28" s="95"/>
    </row>
    <row r="29" ht="19.9" customHeight="1" spans="1:9">
      <c r="A29" s="73"/>
      <c r="B29" s="74" t="s">
        <v>28</v>
      </c>
      <c r="C29" s="20"/>
      <c r="D29" s="74" t="s">
        <v>52</v>
      </c>
      <c r="E29" s="20"/>
      <c r="F29" s="20"/>
      <c r="G29" s="20"/>
      <c r="H29" s="20"/>
      <c r="I29" s="95"/>
    </row>
    <row r="30" ht="19.9" customHeight="1" spans="1:9">
      <c r="A30" s="73"/>
      <c r="B30" s="74" t="s">
        <v>28</v>
      </c>
      <c r="C30" s="20"/>
      <c r="D30" s="74" t="s">
        <v>53</v>
      </c>
      <c r="E30" s="20"/>
      <c r="F30" s="20"/>
      <c r="G30" s="20"/>
      <c r="H30" s="20"/>
      <c r="I30" s="95"/>
    </row>
    <row r="31" ht="19.9" customHeight="1" spans="1:9">
      <c r="A31" s="73"/>
      <c r="B31" s="74" t="s">
        <v>28</v>
      </c>
      <c r="C31" s="20"/>
      <c r="D31" s="74" t="s">
        <v>54</v>
      </c>
      <c r="E31" s="20"/>
      <c r="F31" s="20"/>
      <c r="G31" s="20"/>
      <c r="H31" s="20"/>
      <c r="I31" s="95"/>
    </row>
    <row r="32" ht="19.9" customHeight="1" spans="1:9">
      <c r="A32" s="73"/>
      <c r="B32" s="74" t="s">
        <v>28</v>
      </c>
      <c r="C32" s="20"/>
      <c r="D32" s="74" t="s">
        <v>55</v>
      </c>
      <c r="E32" s="20"/>
      <c r="F32" s="20"/>
      <c r="G32" s="20"/>
      <c r="H32" s="20"/>
      <c r="I32" s="95"/>
    </row>
    <row r="33" ht="19.9" customHeight="1" spans="1:9">
      <c r="A33" s="73"/>
      <c r="B33" s="74" t="s">
        <v>28</v>
      </c>
      <c r="C33" s="20"/>
      <c r="D33" s="74" t="s">
        <v>56</v>
      </c>
      <c r="E33" s="20"/>
      <c r="F33" s="20"/>
      <c r="G33" s="20"/>
      <c r="H33" s="20"/>
      <c r="I33" s="95"/>
    </row>
    <row r="34" ht="19.9" customHeight="1" spans="1:9">
      <c r="A34" s="73"/>
      <c r="B34" s="74" t="s">
        <v>28</v>
      </c>
      <c r="C34" s="20"/>
      <c r="D34" s="74" t="s">
        <v>57</v>
      </c>
      <c r="E34" s="20"/>
      <c r="F34" s="20"/>
      <c r="G34" s="20"/>
      <c r="H34" s="20"/>
      <c r="I34" s="95"/>
    </row>
    <row r="35" ht="19.9" customHeight="1" spans="1:9">
      <c r="A35" s="73"/>
      <c r="B35" s="74" t="s">
        <v>28</v>
      </c>
      <c r="C35" s="20"/>
      <c r="D35" s="74" t="s">
        <v>58</v>
      </c>
      <c r="E35" s="20"/>
      <c r="F35" s="20"/>
      <c r="G35" s="20"/>
      <c r="H35" s="20"/>
      <c r="I35" s="95"/>
    </row>
    <row r="36" ht="19.9" customHeight="1" spans="1:9">
      <c r="A36" s="73"/>
      <c r="B36" s="74" t="s">
        <v>28</v>
      </c>
      <c r="C36" s="20"/>
      <c r="D36" s="74" t="s">
        <v>59</v>
      </c>
      <c r="E36" s="20"/>
      <c r="F36" s="20"/>
      <c r="G36" s="20"/>
      <c r="H36" s="20"/>
      <c r="I36" s="95"/>
    </row>
    <row r="37" ht="19.9" customHeight="1" spans="1:9">
      <c r="A37" s="73"/>
      <c r="B37" s="74" t="s">
        <v>28</v>
      </c>
      <c r="C37" s="20"/>
      <c r="D37" s="74" t="s">
        <v>60</v>
      </c>
      <c r="E37" s="20"/>
      <c r="F37" s="20"/>
      <c r="G37" s="20"/>
      <c r="H37" s="20"/>
      <c r="I37" s="95"/>
    </row>
    <row r="38" ht="19.9" customHeight="1" spans="1:9">
      <c r="A38" s="73"/>
      <c r="B38" s="90" t="s">
        <v>61</v>
      </c>
      <c r="C38" s="20" t="s">
        <v>62</v>
      </c>
      <c r="D38" s="90" t="s">
        <v>63</v>
      </c>
      <c r="E38" s="20"/>
      <c r="F38" s="20"/>
      <c r="G38" s="20"/>
      <c r="H38" s="20"/>
      <c r="I38" s="95"/>
    </row>
    <row r="39" ht="19.9" customHeight="1" spans="1:9">
      <c r="A39" s="73"/>
      <c r="B39" s="74" t="s">
        <v>64</v>
      </c>
      <c r="C39" s="20" t="s">
        <v>62</v>
      </c>
      <c r="D39" s="90"/>
      <c r="E39" s="20"/>
      <c r="F39" s="20"/>
      <c r="G39" s="20"/>
      <c r="H39" s="20"/>
      <c r="I39" s="95"/>
    </row>
    <row r="40" ht="19.9" customHeight="1" spans="1:9">
      <c r="A40" s="73"/>
      <c r="B40" s="74" t="s">
        <v>65</v>
      </c>
      <c r="C40" s="20"/>
      <c r="D40" s="90"/>
      <c r="E40" s="20"/>
      <c r="F40" s="20"/>
      <c r="G40" s="20"/>
      <c r="H40" s="20"/>
      <c r="I40" s="95"/>
    </row>
    <row r="41" ht="19.9" customHeight="1" spans="1:9">
      <c r="A41" s="73"/>
      <c r="B41" s="74" t="s">
        <v>66</v>
      </c>
      <c r="C41" s="20"/>
      <c r="D41" s="90"/>
      <c r="E41" s="20"/>
      <c r="F41" s="20"/>
      <c r="G41" s="20"/>
      <c r="H41" s="20"/>
      <c r="I41" s="95"/>
    </row>
    <row r="42" ht="19.9" customHeight="1" spans="1:9">
      <c r="A42" s="58"/>
      <c r="B42" s="37" t="s">
        <v>67</v>
      </c>
      <c r="C42" s="76" t="s">
        <v>16</v>
      </c>
      <c r="D42" s="37" t="s">
        <v>68</v>
      </c>
      <c r="E42" s="76" t="s">
        <v>16</v>
      </c>
      <c r="F42" s="76" t="s">
        <v>17</v>
      </c>
      <c r="G42" s="76"/>
      <c r="H42" s="76"/>
      <c r="I42" s="96"/>
    </row>
    <row r="43" ht="8.5" customHeight="1" spans="1:9">
      <c r="A43" s="44"/>
      <c r="B43" s="44"/>
      <c r="C43" s="44"/>
      <c r="D43" s="91"/>
      <c r="E43" s="44"/>
      <c r="F43" s="44"/>
      <c r="G43" s="44"/>
      <c r="H43" s="44"/>
      <c r="I43" s="39"/>
    </row>
    <row r="44" ht="14.3" customHeight="1" spans="1:9">
      <c r="A44" s="35"/>
      <c r="B44" s="92"/>
      <c r="C44" s="92"/>
      <c r="D44" s="92"/>
      <c r="E44" s="92"/>
      <c r="F44" s="92"/>
      <c r="G44" s="92"/>
      <c r="H44" s="92"/>
      <c r="I44" s="10"/>
    </row>
    <row r="45" ht="28.45" customHeight="1" spans="1:9">
      <c r="A45" s="35"/>
      <c r="B45" s="92"/>
      <c r="C45" s="92"/>
      <c r="D45" s="92"/>
      <c r="E45" s="92"/>
      <c r="F45" s="92"/>
      <c r="G45" s="92"/>
      <c r="H45" s="92"/>
      <c r="I45" s="10"/>
    </row>
    <row r="46" ht="28.45" customHeight="1" spans="1:9">
      <c r="A46" s="35"/>
      <c r="B46" s="92"/>
      <c r="C46" s="92"/>
      <c r="D46" s="92"/>
      <c r="E46" s="92"/>
      <c r="F46" s="92"/>
      <c r="G46" s="92"/>
      <c r="H46" s="92"/>
      <c r="I46" s="10"/>
    </row>
    <row r="47" ht="28.45" customHeight="1" spans="1:9">
      <c r="A47" s="35"/>
      <c r="B47" s="92"/>
      <c r="C47" s="92"/>
      <c r="D47" s="92"/>
      <c r="E47" s="92"/>
      <c r="F47" s="92"/>
      <c r="G47" s="92"/>
      <c r="H47" s="92"/>
      <c r="I47" s="10"/>
    </row>
    <row r="48" ht="14.3" customHeight="1" spans="1:9">
      <c r="A48" s="35"/>
      <c r="B48" s="92"/>
      <c r="C48" s="92"/>
      <c r="D48" s="92"/>
      <c r="E48" s="92"/>
      <c r="F48" s="92"/>
      <c r="G48" s="92"/>
      <c r="H48" s="92"/>
      <c r="I48" s="97"/>
    </row>
  </sheetData>
  <mergeCells count="9">
    <mergeCell ref="B2:H2"/>
    <mergeCell ref="B4:C4"/>
    <mergeCell ref="D4:H4"/>
    <mergeCell ref="B44:H44"/>
    <mergeCell ref="B45:H45"/>
    <mergeCell ref="B46:H46"/>
    <mergeCell ref="B47:H47"/>
    <mergeCell ref="B48:H48"/>
    <mergeCell ref="A7:A37"/>
  </mergeCells>
  <pageMargins left="0.75" right="0.75" top="0.270000010728836" bottom="0.270000010728836"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workbookViewId="0">
      <pane ySplit="6" topLeftCell="A14" activePane="bottomLeft" state="frozen"/>
      <selection/>
      <selection pane="bottomLeft" activeCell="H8" sqref="H8:H29"/>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4.2" customHeight="1" spans="1:9">
      <c r="A1" s="28"/>
      <c r="B1" s="29"/>
      <c r="C1" s="29"/>
      <c r="D1" s="29"/>
      <c r="E1" s="30"/>
      <c r="F1" s="31"/>
      <c r="G1" s="31"/>
      <c r="H1" s="31"/>
      <c r="I1" s="28"/>
    </row>
    <row r="2" ht="19.9" customHeight="1" spans="1:9">
      <c r="A2" s="10"/>
      <c r="B2" s="6" t="s">
        <v>69</v>
      </c>
      <c r="C2" s="6"/>
      <c r="D2" s="6"/>
      <c r="E2" s="6"/>
      <c r="F2" s="6"/>
      <c r="G2" s="6"/>
      <c r="H2" s="6"/>
      <c r="I2" s="10" t="s">
        <v>3</v>
      </c>
    </row>
    <row r="3" ht="17.05" customHeight="1" spans="1:9">
      <c r="A3" s="10"/>
      <c r="B3" s="8"/>
      <c r="C3" s="8"/>
      <c r="D3" s="8"/>
      <c r="E3" s="32"/>
      <c r="F3" s="33"/>
      <c r="G3" s="33"/>
      <c r="H3" s="23" t="s">
        <v>4</v>
      </c>
      <c r="I3" s="10"/>
    </row>
    <row r="4" ht="21.35" customHeight="1" spans="1:9">
      <c r="A4" s="10"/>
      <c r="B4" s="34" t="s">
        <v>70</v>
      </c>
      <c r="C4" s="34"/>
      <c r="D4" s="34"/>
      <c r="E4" s="34"/>
      <c r="F4" s="11" t="s">
        <v>71</v>
      </c>
      <c r="G4" s="11"/>
      <c r="H4" s="11"/>
      <c r="I4" s="10"/>
    </row>
    <row r="5" ht="21.35" customHeight="1" spans="1:9">
      <c r="A5" s="35"/>
      <c r="B5" s="34" t="s">
        <v>72</v>
      </c>
      <c r="C5" s="34"/>
      <c r="D5" s="34"/>
      <c r="E5" s="34" t="s">
        <v>73</v>
      </c>
      <c r="F5" s="11" t="s">
        <v>9</v>
      </c>
      <c r="G5" s="11" t="s">
        <v>74</v>
      </c>
      <c r="H5" s="11" t="s">
        <v>75</v>
      </c>
      <c r="I5" s="35"/>
    </row>
    <row r="6" ht="21.35" customHeight="1" spans="1:9">
      <c r="A6" s="10"/>
      <c r="B6" s="34" t="s">
        <v>76</v>
      </c>
      <c r="C6" s="34" t="s">
        <v>77</v>
      </c>
      <c r="D6" s="34" t="s">
        <v>78</v>
      </c>
      <c r="E6" s="34"/>
      <c r="F6" s="11"/>
      <c r="G6" s="11"/>
      <c r="H6" s="11"/>
      <c r="I6" s="10"/>
    </row>
    <row r="7" ht="19.9" customHeight="1" spans="1:9">
      <c r="A7" s="36"/>
      <c r="B7" s="37" t="s">
        <v>79</v>
      </c>
      <c r="C7" s="37"/>
      <c r="D7" s="37"/>
      <c r="E7" s="37"/>
      <c r="F7" s="38" t="s">
        <v>17</v>
      </c>
      <c r="G7" s="38" t="s">
        <v>80</v>
      </c>
      <c r="H7" s="38" t="s">
        <v>81</v>
      </c>
      <c r="I7" s="36"/>
    </row>
    <row r="8" ht="19.9" customHeight="1" spans="1:9">
      <c r="A8" s="39"/>
      <c r="B8" s="40" t="s">
        <v>82</v>
      </c>
      <c r="C8" s="41"/>
      <c r="D8" s="41"/>
      <c r="E8" s="40" t="s">
        <v>83</v>
      </c>
      <c r="F8" s="42" t="s">
        <v>24</v>
      </c>
      <c r="G8" s="42" t="s">
        <v>24</v>
      </c>
      <c r="H8" s="47"/>
      <c r="I8" s="39"/>
    </row>
    <row r="9" ht="11.3" customHeight="1" spans="1:9">
      <c r="A9" s="44"/>
      <c r="B9" s="45" t="s">
        <v>3</v>
      </c>
      <c r="C9" s="40" t="s">
        <v>84</v>
      </c>
      <c r="D9" s="45" t="s">
        <v>3</v>
      </c>
      <c r="E9" s="40" t="s">
        <v>85</v>
      </c>
      <c r="F9" s="42" t="s">
        <v>24</v>
      </c>
      <c r="G9" s="42" t="s">
        <v>24</v>
      </c>
      <c r="H9" s="47"/>
      <c r="I9" s="48"/>
    </row>
    <row r="10" spans="2:8">
      <c r="B10" s="46"/>
      <c r="C10" s="46"/>
      <c r="D10" s="40" t="s">
        <v>86</v>
      </c>
      <c r="E10" s="40" t="s">
        <v>87</v>
      </c>
      <c r="F10" s="42" t="s">
        <v>88</v>
      </c>
      <c r="G10" s="42" t="s">
        <v>88</v>
      </c>
      <c r="H10" s="47"/>
    </row>
    <row r="11" spans="2:8">
      <c r="B11" s="46"/>
      <c r="C11" s="46"/>
      <c r="D11" s="40" t="s">
        <v>89</v>
      </c>
      <c r="E11" s="40" t="s">
        <v>90</v>
      </c>
      <c r="F11" s="42" t="s">
        <v>91</v>
      </c>
      <c r="G11" s="42" t="s">
        <v>91</v>
      </c>
      <c r="H11" s="47"/>
    </row>
    <row r="12" spans="2:8">
      <c r="B12" s="40" t="s">
        <v>92</v>
      </c>
      <c r="C12" s="46"/>
      <c r="D12" s="46"/>
      <c r="E12" s="40" t="s">
        <v>93</v>
      </c>
      <c r="F12" s="42" t="s">
        <v>27</v>
      </c>
      <c r="G12" s="42" t="s">
        <v>27</v>
      </c>
      <c r="H12" s="47"/>
    </row>
    <row r="13" spans="2:8">
      <c r="B13" s="46"/>
      <c r="C13" s="40" t="s">
        <v>94</v>
      </c>
      <c r="D13" s="46"/>
      <c r="E13" s="40" t="s">
        <v>95</v>
      </c>
      <c r="F13" s="42" t="s">
        <v>27</v>
      </c>
      <c r="G13" s="42" t="s">
        <v>27</v>
      </c>
      <c r="H13" s="47"/>
    </row>
    <row r="14" spans="2:8">
      <c r="B14" s="46"/>
      <c r="C14" s="46"/>
      <c r="D14" s="40" t="s">
        <v>96</v>
      </c>
      <c r="E14" s="40" t="s">
        <v>97</v>
      </c>
      <c r="F14" s="42" t="s">
        <v>27</v>
      </c>
      <c r="G14" s="42" t="s">
        <v>27</v>
      </c>
      <c r="H14" s="47"/>
    </row>
    <row r="15" spans="2:8">
      <c r="B15" s="40" t="s">
        <v>98</v>
      </c>
      <c r="C15" s="46"/>
      <c r="D15" s="46"/>
      <c r="E15" s="40" t="s">
        <v>99</v>
      </c>
      <c r="F15" s="42" t="s">
        <v>30</v>
      </c>
      <c r="G15" s="42"/>
      <c r="H15" s="47" t="s">
        <v>30</v>
      </c>
    </row>
    <row r="16" spans="2:8">
      <c r="B16" s="46"/>
      <c r="C16" s="40" t="s">
        <v>100</v>
      </c>
      <c r="D16" s="46"/>
      <c r="E16" s="40" t="s">
        <v>101</v>
      </c>
      <c r="F16" s="42" t="s">
        <v>102</v>
      </c>
      <c r="G16" s="42"/>
      <c r="H16" s="47" t="s">
        <v>102</v>
      </c>
    </row>
    <row r="17" spans="2:8">
      <c r="B17" s="46"/>
      <c r="C17" s="46"/>
      <c r="D17" s="40" t="s">
        <v>103</v>
      </c>
      <c r="E17" s="40" t="s">
        <v>104</v>
      </c>
      <c r="F17" s="42" t="s">
        <v>102</v>
      </c>
      <c r="G17" s="42"/>
      <c r="H17" s="47" t="s">
        <v>102</v>
      </c>
    </row>
    <row r="18" spans="2:8">
      <c r="B18" s="40"/>
      <c r="C18" s="40" t="s">
        <v>105</v>
      </c>
      <c r="D18" s="46"/>
      <c r="E18" s="40" t="s">
        <v>106</v>
      </c>
      <c r="F18" s="42" t="s">
        <v>107</v>
      </c>
      <c r="G18" s="42"/>
      <c r="H18" s="47" t="s">
        <v>107</v>
      </c>
    </row>
    <row r="19" spans="2:8">
      <c r="B19" s="46"/>
      <c r="C19" s="46"/>
      <c r="D19" s="40" t="s">
        <v>108</v>
      </c>
      <c r="E19" s="40" t="s">
        <v>109</v>
      </c>
      <c r="F19" s="42" t="s">
        <v>110</v>
      </c>
      <c r="G19" s="42"/>
      <c r="H19" s="47" t="s">
        <v>110</v>
      </c>
    </row>
    <row r="20" spans="2:8">
      <c r="B20" s="46"/>
      <c r="C20" s="46"/>
      <c r="D20" s="40" t="s">
        <v>111</v>
      </c>
      <c r="E20" s="40" t="s">
        <v>112</v>
      </c>
      <c r="F20" s="42" t="s">
        <v>113</v>
      </c>
      <c r="G20" s="42"/>
      <c r="H20" s="47" t="s">
        <v>113</v>
      </c>
    </row>
    <row r="21" spans="2:8">
      <c r="B21" s="40" t="s">
        <v>114</v>
      </c>
      <c r="C21" s="46"/>
      <c r="D21" s="46"/>
      <c r="E21" s="40" t="s">
        <v>115</v>
      </c>
      <c r="F21" s="42" t="s">
        <v>32</v>
      </c>
      <c r="G21" s="42" t="s">
        <v>32</v>
      </c>
      <c r="H21" s="47"/>
    </row>
    <row r="22" spans="2:8">
      <c r="B22" s="46"/>
      <c r="C22" s="40" t="s">
        <v>116</v>
      </c>
      <c r="D22" s="46"/>
      <c r="E22" s="40" t="s">
        <v>117</v>
      </c>
      <c r="F22" s="42" t="s">
        <v>32</v>
      </c>
      <c r="G22" s="42" t="s">
        <v>32</v>
      </c>
      <c r="H22" s="47"/>
    </row>
    <row r="23" spans="2:8">
      <c r="B23" s="40"/>
      <c r="C23" s="46"/>
      <c r="D23" s="40" t="s">
        <v>118</v>
      </c>
      <c r="E23" s="40" t="s">
        <v>119</v>
      </c>
      <c r="F23" s="42" t="s">
        <v>32</v>
      </c>
      <c r="G23" s="42" t="s">
        <v>32</v>
      </c>
      <c r="H23" s="47"/>
    </row>
    <row r="24" spans="2:8">
      <c r="B24" s="40" t="s">
        <v>120</v>
      </c>
      <c r="C24" s="46"/>
      <c r="D24" s="46"/>
      <c r="E24" s="40" t="s">
        <v>121</v>
      </c>
      <c r="F24" s="42" t="s">
        <v>34</v>
      </c>
      <c r="G24" s="42"/>
      <c r="H24" s="47" t="s">
        <v>34</v>
      </c>
    </row>
    <row r="25" spans="2:8">
      <c r="B25" s="40"/>
      <c r="C25" s="40" t="s">
        <v>122</v>
      </c>
      <c r="D25" s="46"/>
      <c r="E25" s="40" t="s">
        <v>123</v>
      </c>
      <c r="F25" s="42" t="s">
        <v>34</v>
      </c>
      <c r="G25" s="42"/>
      <c r="H25" s="47" t="s">
        <v>34</v>
      </c>
    </row>
    <row r="26" spans="2:8">
      <c r="B26" s="40"/>
      <c r="C26" s="46"/>
      <c r="D26" s="40" t="s">
        <v>124</v>
      </c>
      <c r="E26" s="40" t="s">
        <v>125</v>
      </c>
      <c r="F26" s="42" t="s">
        <v>34</v>
      </c>
      <c r="G26" s="42"/>
      <c r="H26" s="47" t="s">
        <v>34</v>
      </c>
    </row>
    <row r="27" spans="2:8">
      <c r="B27" s="40" t="s">
        <v>126</v>
      </c>
      <c r="C27" s="46"/>
      <c r="D27" s="46"/>
      <c r="E27" s="40" t="s">
        <v>127</v>
      </c>
      <c r="F27" s="42" t="s">
        <v>36</v>
      </c>
      <c r="G27" s="42" t="s">
        <v>36</v>
      </c>
      <c r="H27" s="47"/>
    </row>
    <row r="28" spans="2:8">
      <c r="B28" s="40"/>
      <c r="C28" s="40" t="s">
        <v>128</v>
      </c>
      <c r="D28" s="46"/>
      <c r="E28" s="40" t="s">
        <v>129</v>
      </c>
      <c r="F28" s="42" t="s">
        <v>36</v>
      </c>
      <c r="G28" s="42" t="s">
        <v>36</v>
      </c>
      <c r="H28" s="47"/>
    </row>
    <row r="29" spans="2:8">
      <c r="B29" s="40"/>
      <c r="C29" s="46"/>
      <c r="D29" s="40" t="s">
        <v>130</v>
      </c>
      <c r="E29" s="40" t="s">
        <v>131</v>
      </c>
      <c r="F29" s="42" t="s">
        <v>36</v>
      </c>
      <c r="G29" s="42" t="s">
        <v>36</v>
      </c>
      <c r="H29" s="47"/>
    </row>
    <row r="30" spans="2:8">
      <c r="B30" s="46"/>
      <c r="C30" s="46"/>
      <c r="D30" s="46"/>
      <c r="E30" s="46"/>
      <c r="F30" s="46"/>
      <c r="G30" s="46"/>
      <c r="H30" s="46"/>
    </row>
    <row r="31" spans="2:8">
      <c r="B31" s="46"/>
      <c r="C31" s="46"/>
      <c r="D31" s="46"/>
      <c r="E31" s="46"/>
      <c r="F31" s="46"/>
      <c r="G31" s="46"/>
      <c r="H31" s="46"/>
    </row>
  </sheetData>
  <mergeCells count="10">
    <mergeCell ref="B1:D1"/>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workbookViewId="0">
      <pane ySplit="6" topLeftCell="A7" activePane="bottomLeft" state="frozen"/>
      <selection/>
      <selection pane="bottomLeft" activeCell="E38" sqref="E38"/>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4.2" customHeight="1" spans="1:9">
      <c r="A1" s="28"/>
      <c r="E1" s="30"/>
      <c r="F1" s="31"/>
      <c r="G1" s="31"/>
      <c r="H1" s="31"/>
      <c r="I1" s="28"/>
    </row>
    <row r="2" ht="19.9" customHeight="1" spans="1:9">
      <c r="A2" s="10"/>
      <c r="B2" s="6" t="s">
        <v>132</v>
      </c>
      <c r="C2" s="6"/>
      <c r="D2" s="6"/>
      <c r="E2" s="6"/>
      <c r="F2" s="6"/>
      <c r="G2" s="6"/>
      <c r="H2" s="6"/>
      <c r="I2" s="10" t="s">
        <v>3</v>
      </c>
    </row>
    <row r="3" ht="17.05" customHeight="1" spans="1:9">
      <c r="A3" s="10"/>
      <c r="B3" s="8"/>
      <c r="C3" s="8"/>
      <c r="D3" s="8"/>
      <c r="E3" s="32"/>
      <c r="F3" s="33"/>
      <c r="G3" s="33"/>
      <c r="H3" s="23" t="s">
        <v>4</v>
      </c>
      <c r="I3" s="10"/>
    </row>
    <row r="4" ht="21.35" customHeight="1" spans="1:9">
      <c r="A4" s="10"/>
      <c r="B4" s="34" t="s">
        <v>133</v>
      </c>
      <c r="C4" s="34"/>
      <c r="D4" s="34"/>
      <c r="E4" s="34"/>
      <c r="F4" s="11" t="s">
        <v>134</v>
      </c>
      <c r="G4" s="11"/>
      <c r="H4" s="11"/>
      <c r="I4" s="10"/>
    </row>
    <row r="5" ht="21.35" customHeight="1" spans="1:9">
      <c r="A5" s="35"/>
      <c r="B5" s="34" t="s">
        <v>72</v>
      </c>
      <c r="C5" s="34"/>
      <c r="D5" s="34"/>
      <c r="E5" s="34" t="s">
        <v>73</v>
      </c>
      <c r="F5" s="11" t="s">
        <v>9</v>
      </c>
      <c r="G5" s="11" t="s">
        <v>135</v>
      </c>
      <c r="H5" s="11" t="s">
        <v>136</v>
      </c>
      <c r="I5" s="35"/>
    </row>
    <row r="6" ht="21.35" customHeight="1" spans="1:9">
      <c r="A6" s="10"/>
      <c r="B6" s="34" t="s">
        <v>76</v>
      </c>
      <c r="C6" s="34" t="s">
        <v>77</v>
      </c>
      <c r="D6" s="34" t="s">
        <v>78</v>
      </c>
      <c r="E6" s="34"/>
      <c r="F6" s="11"/>
      <c r="G6" s="11"/>
      <c r="H6" s="11"/>
      <c r="I6" s="10"/>
    </row>
    <row r="7" ht="19.9" customHeight="1" spans="1:9">
      <c r="A7" s="36"/>
      <c r="B7" s="37" t="s">
        <v>79</v>
      </c>
      <c r="C7" s="37"/>
      <c r="D7" s="37"/>
      <c r="E7" s="37"/>
      <c r="F7" s="38">
        <v>461.84</v>
      </c>
      <c r="G7" s="38" t="s">
        <v>137</v>
      </c>
      <c r="H7" s="38" t="s">
        <v>138</v>
      </c>
      <c r="I7" s="36"/>
    </row>
    <row r="8" ht="19.9" customHeight="1" spans="1:9">
      <c r="A8" s="39"/>
      <c r="B8" s="77" t="s">
        <v>139</v>
      </c>
      <c r="C8" s="87"/>
      <c r="E8" s="40" t="s">
        <v>140</v>
      </c>
      <c r="F8" s="42" t="s">
        <v>141</v>
      </c>
      <c r="G8" s="42" t="s">
        <v>142</v>
      </c>
      <c r="H8" s="42" t="s">
        <v>143</v>
      </c>
      <c r="I8" s="39"/>
    </row>
    <row r="9" ht="16" customHeight="1" spans="1:9">
      <c r="A9" s="44"/>
      <c r="B9" s="77"/>
      <c r="C9" s="88" t="s">
        <v>144</v>
      </c>
      <c r="E9" s="26" t="s">
        <v>145</v>
      </c>
      <c r="F9" s="42" t="s">
        <v>146</v>
      </c>
      <c r="G9" s="42" t="s">
        <v>146</v>
      </c>
      <c r="H9" s="42"/>
      <c r="I9" s="48"/>
    </row>
    <row r="10" spans="2:8">
      <c r="B10" s="77"/>
      <c r="C10" s="87" t="s">
        <v>147</v>
      </c>
      <c r="E10" s="26" t="s">
        <v>148</v>
      </c>
      <c r="F10" s="42" t="s">
        <v>149</v>
      </c>
      <c r="G10" s="42" t="s">
        <v>149</v>
      </c>
      <c r="H10" s="42"/>
    </row>
    <row r="11" spans="2:8">
      <c r="B11" s="77"/>
      <c r="C11" s="87" t="s">
        <v>150</v>
      </c>
      <c r="E11" s="26" t="s">
        <v>151</v>
      </c>
      <c r="F11" s="42" t="s">
        <v>152</v>
      </c>
      <c r="G11" s="42" t="s">
        <v>152</v>
      </c>
      <c r="H11" s="42"/>
    </row>
    <row r="12" spans="2:8">
      <c r="B12" s="77"/>
      <c r="C12" s="87" t="s">
        <v>153</v>
      </c>
      <c r="E12" s="26" t="s">
        <v>154</v>
      </c>
      <c r="F12" s="42" t="s">
        <v>88</v>
      </c>
      <c r="G12" s="42" t="s">
        <v>88</v>
      </c>
      <c r="H12" s="42"/>
    </row>
    <row r="13" spans="2:8">
      <c r="B13" s="77"/>
      <c r="C13" s="87" t="s">
        <v>155</v>
      </c>
      <c r="E13" s="26" t="s">
        <v>156</v>
      </c>
      <c r="F13" s="42" t="s">
        <v>91</v>
      </c>
      <c r="G13" s="42" t="s">
        <v>91</v>
      </c>
      <c r="H13" s="42"/>
    </row>
    <row r="14" spans="2:8">
      <c r="B14" s="77"/>
      <c r="C14" s="87" t="s">
        <v>157</v>
      </c>
      <c r="E14" s="26" t="s">
        <v>158</v>
      </c>
      <c r="F14" s="42" t="s">
        <v>27</v>
      </c>
      <c r="G14" s="42" t="s">
        <v>27</v>
      </c>
      <c r="H14" s="42"/>
    </row>
    <row r="15" spans="2:8">
      <c r="B15" s="77"/>
      <c r="C15" s="87" t="s">
        <v>159</v>
      </c>
      <c r="E15" s="26" t="s">
        <v>160</v>
      </c>
      <c r="F15" s="42" t="s">
        <v>161</v>
      </c>
      <c r="G15" s="42" t="s">
        <v>161</v>
      </c>
      <c r="H15" s="42"/>
    </row>
    <row r="16" spans="2:8">
      <c r="B16" s="77"/>
      <c r="C16" s="87" t="s">
        <v>162</v>
      </c>
      <c r="E16" s="26" t="s">
        <v>131</v>
      </c>
      <c r="F16" s="42" t="s">
        <v>36</v>
      </c>
      <c r="G16" s="42" t="s">
        <v>36</v>
      </c>
      <c r="H16" s="42"/>
    </row>
    <row r="17" spans="2:8">
      <c r="B17" s="77"/>
      <c r="C17" s="87" t="s">
        <v>163</v>
      </c>
      <c r="E17" s="26" t="s">
        <v>164</v>
      </c>
      <c r="F17" s="42" t="s">
        <v>165</v>
      </c>
      <c r="G17" s="42" t="s">
        <v>165</v>
      </c>
      <c r="H17" s="42"/>
    </row>
    <row r="18" spans="2:8">
      <c r="B18" s="77"/>
      <c r="C18" s="87" t="s">
        <v>166</v>
      </c>
      <c r="E18" s="26" t="s">
        <v>167</v>
      </c>
      <c r="F18" s="42" t="s">
        <v>168</v>
      </c>
      <c r="G18" s="42" t="s">
        <v>169</v>
      </c>
      <c r="H18" s="42" t="s">
        <v>143</v>
      </c>
    </row>
    <row r="19" spans="2:8">
      <c r="B19" s="77" t="s">
        <v>170</v>
      </c>
      <c r="C19" s="87"/>
      <c r="E19" s="40" t="s">
        <v>171</v>
      </c>
      <c r="F19" s="42" t="s">
        <v>172</v>
      </c>
      <c r="G19" s="42" t="s">
        <v>173</v>
      </c>
      <c r="H19" s="42" t="s">
        <v>174</v>
      </c>
    </row>
    <row r="20" spans="2:8">
      <c r="B20" s="77"/>
      <c r="C20" s="87" t="s">
        <v>144</v>
      </c>
      <c r="E20" s="26" t="s">
        <v>175</v>
      </c>
      <c r="F20" s="42" t="s">
        <v>176</v>
      </c>
      <c r="G20" s="42"/>
      <c r="H20" s="42" t="s">
        <v>176</v>
      </c>
    </row>
    <row r="21" spans="2:8">
      <c r="B21" s="77"/>
      <c r="C21" s="87" t="s">
        <v>177</v>
      </c>
      <c r="E21" s="26" t="s">
        <v>178</v>
      </c>
      <c r="F21" s="42" t="s">
        <v>179</v>
      </c>
      <c r="G21" s="42"/>
      <c r="H21" s="42" t="s">
        <v>179</v>
      </c>
    </row>
    <row r="22" spans="2:8">
      <c r="B22" s="77"/>
      <c r="C22" s="87" t="s">
        <v>180</v>
      </c>
      <c r="E22" s="26" t="s">
        <v>181</v>
      </c>
      <c r="F22" s="42" t="s">
        <v>182</v>
      </c>
      <c r="G22" s="42"/>
      <c r="H22" s="42" t="s">
        <v>182</v>
      </c>
    </row>
    <row r="23" spans="2:8">
      <c r="B23" s="77"/>
      <c r="C23" s="87" t="s">
        <v>183</v>
      </c>
      <c r="E23" s="26" t="s">
        <v>184</v>
      </c>
      <c r="F23" s="42" t="s">
        <v>185</v>
      </c>
      <c r="G23" s="42"/>
      <c r="H23" s="42" t="s">
        <v>185</v>
      </c>
    </row>
    <row r="24" spans="2:8">
      <c r="B24" s="77"/>
      <c r="C24" s="87" t="s">
        <v>150</v>
      </c>
      <c r="E24" s="26" t="s">
        <v>186</v>
      </c>
      <c r="F24" s="42" t="s">
        <v>187</v>
      </c>
      <c r="G24" s="42" t="s">
        <v>173</v>
      </c>
      <c r="H24" s="42" t="s">
        <v>188</v>
      </c>
    </row>
    <row r="25" spans="2:8">
      <c r="B25" s="77"/>
      <c r="C25" s="87" t="s">
        <v>155</v>
      </c>
      <c r="E25" s="26" t="s">
        <v>189</v>
      </c>
      <c r="F25" s="42" t="s">
        <v>190</v>
      </c>
      <c r="G25" s="42"/>
      <c r="H25" s="42" t="s">
        <v>190</v>
      </c>
    </row>
    <row r="26" spans="2:8">
      <c r="B26" s="77"/>
      <c r="C26" s="87" t="s">
        <v>191</v>
      </c>
      <c r="E26" s="26" t="s">
        <v>192</v>
      </c>
      <c r="F26" s="42" t="s">
        <v>193</v>
      </c>
      <c r="G26" s="42"/>
      <c r="H26" s="42" t="s">
        <v>193</v>
      </c>
    </row>
    <row r="27" spans="2:8">
      <c r="B27" s="77"/>
      <c r="C27" s="87" t="s">
        <v>162</v>
      </c>
      <c r="E27" s="26" t="s">
        <v>194</v>
      </c>
      <c r="F27" s="42" t="s">
        <v>195</v>
      </c>
      <c r="G27" s="42"/>
      <c r="H27" s="42" t="s">
        <v>195</v>
      </c>
    </row>
    <row r="28" spans="2:8">
      <c r="B28" s="77"/>
      <c r="C28" s="87" t="s">
        <v>196</v>
      </c>
      <c r="E28" s="26" t="s">
        <v>197</v>
      </c>
      <c r="F28" s="42" t="s">
        <v>198</v>
      </c>
      <c r="G28" s="42"/>
      <c r="H28" s="42" t="s">
        <v>198</v>
      </c>
    </row>
    <row r="29" spans="2:8">
      <c r="B29" s="77"/>
      <c r="C29" s="87" t="s">
        <v>199</v>
      </c>
      <c r="E29" s="26" t="s">
        <v>200</v>
      </c>
      <c r="F29" s="42" t="s">
        <v>201</v>
      </c>
      <c r="G29" s="42"/>
      <c r="H29" s="42" t="s">
        <v>201</v>
      </c>
    </row>
    <row r="30" spans="2:8">
      <c r="B30" s="77"/>
      <c r="C30" s="87" t="s">
        <v>202</v>
      </c>
      <c r="E30" s="26" t="s">
        <v>203</v>
      </c>
      <c r="F30" s="42" t="s">
        <v>204</v>
      </c>
      <c r="G30" s="42"/>
      <c r="H30" s="42" t="s">
        <v>204</v>
      </c>
    </row>
    <row r="31" spans="2:8">
      <c r="B31" s="77"/>
      <c r="C31" s="87" t="s">
        <v>205</v>
      </c>
      <c r="E31" s="26" t="s">
        <v>206</v>
      </c>
      <c r="F31" s="42" t="s">
        <v>207</v>
      </c>
      <c r="G31" s="42"/>
      <c r="H31" s="42" t="s">
        <v>207</v>
      </c>
    </row>
    <row r="32" spans="2:8">
      <c r="B32" s="77"/>
      <c r="C32" s="87" t="s">
        <v>208</v>
      </c>
      <c r="E32" s="26" t="s">
        <v>209</v>
      </c>
      <c r="F32" s="42" t="s">
        <v>210</v>
      </c>
      <c r="G32" s="42"/>
      <c r="H32" s="42" t="s">
        <v>210</v>
      </c>
    </row>
    <row r="33" spans="2:8">
      <c r="B33" s="77"/>
      <c r="C33" s="87" t="s">
        <v>166</v>
      </c>
      <c r="E33" s="26" t="s">
        <v>211</v>
      </c>
      <c r="F33" s="42" t="s">
        <v>212</v>
      </c>
      <c r="G33" s="42"/>
      <c r="H33" s="42" t="s">
        <v>212</v>
      </c>
    </row>
    <row r="34" spans="2:8">
      <c r="B34" s="77" t="s">
        <v>213</v>
      </c>
      <c r="C34" s="87"/>
      <c r="E34" s="40" t="s">
        <v>214</v>
      </c>
      <c r="F34" s="42" t="s">
        <v>201</v>
      </c>
      <c r="G34" s="42"/>
      <c r="H34" s="42" t="s">
        <v>201</v>
      </c>
    </row>
    <row r="35" spans="2:8">
      <c r="B35" s="77"/>
      <c r="C35" s="87" t="s">
        <v>180</v>
      </c>
      <c r="E35" s="26" t="s">
        <v>215</v>
      </c>
      <c r="F35" s="42" t="s">
        <v>201</v>
      </c>
      <c r="G35" s="42"/>
      <c r="H35" s="42" t="s">
        <v>201</v>
      </c>
    </row>
    <row r="36" spans="2:8">
      <c r="B36" s="77" t="s">
        <v>216</v>
      </c>
      <c r="C36" s="87"/>
      <c r="E36" s="40" t="s">
        <v>217</v>
      </c>
      <c r="F36" s="42" t="s">
        <v>218</v>
      </c>
      <c r="G36" s="42"/>
      <c r="H36" s="42" t="s">
        <v>218</v>
      </c>
    </row>
    <row r="37" spans="2:8">
      <c r="B37" s="77"/>
      <c r="C37" s="87" t="s">
        <v>147</v>
      </c>
      <c r="E37" s="26" t="s">
        <v>219</v>
      </c>
      <c r="F37" s="42" t="s">
        <v>218</v>
      </c>
      <c r="G37" s="42"/>
      <c r="H37" s="42" t="s">
        <v>218</v>
      </c>
    </row>
  </sheetData>
  <mergeCells count="9">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
  <sheetViews>
    <sheetView topLeftCell="E1" workbookViewId="0">
      <pane ySplit="6" topLeftCell="A7" activePane="bottomLeft" state="frozen"/>
      <selection/>
      <selection pane="bottomLeft" activeCell="J12" sqref="J12"/>
    </sheetView>
  </sheetViews>
  <sheetFormatPr defaultColWidth="10" defaultRowHeight="13.5"/>
  <cols>
    <col min="1" max="1" width="1.53333333333333" customWidth="1"/>
    <col min="2" max="2" width="16.4083333333333" customWidth="1"/>
    <col min="3" max="3" width="18.3666666666667" customWidth="1"/>
    <col min="4" max="8" width="16.4083333333333" customWidth="1"/>
    <col min="9" max="9" width="20.5333333333333" customWidth="1"/>
    <col min="10" max="13" width="16.4083333333333" customWidth="1"/>
    <col min="14" max="14" width="1.53333333333333" customWidth="1"/>
  </cols>
  <sheetData>
    <row r="1" ht="14.2" customHeight="1" spans="1:14">
      <c r="A1" s="78"/>
      <c r="B1" s="79"/>
      <c r="C1" s="80"/>
      <c r="D1" s="80"/>
      <c r="E1" s="80"/>
      <c r="F1" s="80" t="s">
        <v>1</v>
      </c>
      <c r="G1" s="80"/>
      <c r="H1" s="79"/>
      <c r="I1" s="80"/>
      <c r="J1" s="80"/>
      <c r="K1" s="80"/>
      <c r="L1" s="80" t="s">
        <v>1</v>
      </c>
      <c r="M1" s="80"/>
      <c r="N1" s="78"/>
    </row>
    <row r="2" ht="19.9" customHeight="1" spans="1:14">
      <c r="A2" s="10"/>
      <c r="B2" s="6" t="s">
        <v>220</v>
      </c>
      <c r="C2" s="6"/>
      <c r="D2" s="6"/>
      <c r="E2" s="6"/>
      <c r="F2" s="6"/>
      <c r="G2" s="6"/>
      <c r="H2" s="6"/>
      <c r="I2" s="6"/>
      <c r="J2" s="6"/>
      <c r="K2" s="6"/>
      <c r="L2" s="6"/>
      <c r="M2" s="6"/>
      <c r="N2" s="10" t="s">
        <v>3</v>
      </c>
    </row>
    <row r="3" ht="17.05" customHeight="1" spans="1:14">
      <c r="A3" s="10"/>
      <c r="B3" s="8"/>
      <c r="C3" s="32"/>
      <c r="D3" s="33"/>
      <c r="E3" s="33"/>
      <c r="F3" s="33"/>
      <c r="G3" s="23"/>
      <c r="H3" s="8"/>
      <c r="I3" s="32"/>
      <c r="J3" s="33"/>
      <c r="K3" s="33"/>
      <c r="L3" s="33"/>
      <c r="M3" s="23" t="s">
        <v>4</v>
      </c>
      <c r="N3" s="10"/>
    </row>
    <row r="4" ht="21.35" customHeight="1" spans="1:14">
      <c r="A4" s="12"/>
      <c r="B4" s="11" t="s">
        <v>221</v>
      </c>
      <c r="C4" s="11"/>
      <c r="D4" s="11"/>
      <c r="E4" s="11"/>
      <c r="F4" s="11"/>
      <c r="G4" s="11"/>
      <c r="H4" s="11" t="s">
        <v>71</v>
      </c>
      <c r="I4" s="11"/>
      <c r="J4" s="11"/>
      <c r="K4" s="11"/>
      <c r="L4" s="11"/>
      <c r="M4" s="11"/>
      <c r="N4" s="12"/>
    </row>
    <row r="5" ht="21.35" customHeight="1" spans="1:14">
      <c r="A5" s="10"/>
      <c r="B5" s="11" t="s">
        <v>9</v>
      </c>
      <c r="C5" s="11" t="s">
        <v>222</v>
      </c>
      <c r="D5" s="11" t="s">
        <v>223</v>
      </c>
      <c r="E5" s="11"/>
      <c r="F5" s="11"/>
      <c r="G5" s="11" t="s">
        <v>200</v>
      </c>
      <c r="H5" s="11" t="s">
        <v>9</v>
      </c>
      <c r="I5" s="11" t="s">
        <v>224</v>
      </c>
      <c r="J5" s="11" t="s">
        <v>223</v>
      </c>
      <c r="K5" s="11"/>
      <c r="L5" s="11"/>
      <c r="M5" s="11" t="s">
        <v>200</v>
      </c>
      <c r="N5" s="10"/>
    </row>
    <row r="6" ht="28.45" customHeight="1" spans="1:14">
      <c r="A6" s="10"/>
      <c r="B6" s="11"/>
      <c r="C6" s="11"/>
      <c r="D6" s="11" t="s">
        <v>225</v>
      </c>
      <c r="E6" s="11" t="s">
        <v>226</v>
      </c>
      <c r="F6" s="11" t="s">
        <v>227</v>
      </c>
      <c r="G6" s="11"/>
      <c r="H6" s="11"/>
      <c r="I6" s="11"/>
      <c r="J6" s="11" t="s">
        <v>225</v>
      </c>
      <c r="K6" s="11" t="s">
        <v>226</v>
      </c>
      <c r="L6" s="11" t="s">
        <v>227</v>
      </c>
      <c r="M6" s="11"/>
      <c r="N6" s="10"/>
    </row>
    <row r="7" ht="19.9" customHeight="1" spans="1:14">
      <c r="A7" s="39"/>
      <c r="B7" s="20" t="s">
        <v>228</v>
      </c>
      <c r="C7" s="20"/>
      <c r="D7" s="20"/>
      <c r="E7" s="20"/>
      <c r="F7" s="20" t="s">
        <v>207</v>
      </c>
      <c r="G7" s="20" t="s">
        <v>201</v>
      </c>
      <c r="H7" s="20">
        <v>14.22</v>
      </c>
      <c r="I7" s="20"/>
      <c r="J7" s="20">
        <v>14.22</v>
      </c>
      <c r="K7" s="20"/>
      <c r="L7" s="20">
        <v>11.22</v>
      </c>
      <c r="M7" s="20" t="s">
        <v>201</v>
      </c>
      <c r="N7" s="39"/>
    </row>
    <row r="8" ht="8.5" customHeight="1" spans="1:14">
      <c r="A8" s="1"/>
      <c r="B8" s="3"/>
      <c r="C8" s="3"/>
      <c r="D8" s="3"/>
      <c r="E8" s="3"/>
      <c r="F8" s="3"/>
      <c r="G8" s="3"/>
      <c r="H8" s="3"/>
      <c r="I8" s="3"/>
      <c r="J8" s="3"/>
      <c r="K8" s="3"/>
      <c r="L8" s="3"/>
      <c r="M8" s="3"/>
      <c r="N8" s="10"/>
    </row>
    <row r="9" ht="17.05" customHeight="1" spans="1:14">
      <c r="A9" s="83"/>
      <c r="B9" s="84" t="s">
        <v>229</v>
      </c>
      <c r="C9" s="84"/>
      <c r="D9" s="84"/>
      <c r="E9" s="84"/>
      <c r="F9" s="84"/>
      <c r="G9" s="84"/>
      <c r="H9" s="84"/>
      <c r="I9" s="84"/>
      <c r="J9" s="84"/>
      <c r="K9" s="84"/>
      <c r="L9" s="84"/>
      <c r="M9" s="84"/>
      <c r="N9" s="86"/>
    </row>
  </sheetData>
  <mergeCells count="12">
    <mergeCell ref="B2:M2"/>
    <mergeCell ref="B4:G4"/>
    <mergeCell ref="H4:M4"/>
    <mergeCell ref="D5:F5"/>
    <mergeCell ref="J5:L5"/>
    <mergeCell ref="B9:M9"/>
    <mergeCell ref="B5:B6"/>
    <mergeCell ref="C5:C6"/>
    <mergeCell ref="G5:G6"/>
    <mergeCell ref="H5:H6"/>
    <mergeCell ref="I5:I6"/>
    <mergeCell ref="M5:M6"/>
  </mergeCells>
  <pageMargins left="0.75" right="0.75" top="0.270000010728836" bottom="0.270000010728836"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
  <sheetViews>
    <sheetView workbookViewId="0">
      <pane ySplit="6" topLeftCell="A7" activePane="bottomLeft" state="frozen"/>
      <selection/>
      <selection pane="bottomLeft" activeCell="E8" sqref="E8"/>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4.2" customHeight="1" spans="1:9">
      <c r="A1" s="28"/>
      <c r="B1" s="29"/>
      <c r="C1" s="29"/>
      <c r="D1" s="29"/>
      <c r="E1" s="30"/>
      <c r="F1" s="31"/>
      <c r="G1" s="31"/>
      <c r="H1" s="31"/>
      <c r="I1" s="28"/>
    </row>
    <row r="2" ht="19.9" customHeight="1" spans="1:9">
      <c r="A2" s="10"/>
      <c r="B2" s="6" t="s">
        <v>230</v>
      </c>
      <c r="C2" s="6"/>
      <c r="D2" s="6"/>
      <c r="E2" s="6"/>
      <c r="F2" s="6"/>
      <c r="G2" s="6"/>
      <c r="H2" s="6"/>
      <c r="I2" s="10" t="s">
        <v>3</v>
      </c>
    </row>
    <row r="3" ht="17.05" customHeight="1" spans="1:9">
      <c r="A3" s="10"/>
      <c r="B3" s="8"/>
      <c r="C3" s="8"/>
      <c r="D3" s="8"/>
      <c r="E3" s="32"/>
      <c r="F3" s="33"/>
      <c r="G3" s="33"/>
      <c r="H3" s="23" t="s">
        <v>4</v>
      </c>
      <c r="I3" s="10"/>
    </row>
    <row r="4" ht="21.35" customHeight="1" spans="1:9">
      <c r="A4" s="10"/>
      <c r="B4" s="34" t="s">
        <v>70</v>
      </c>
      <c r="C4" s="34"/>
      <c r="D4" s="34"/>
      <c r="E4" s="34"/>
      <c r="F4" s="11" t="s">
        <v>71</v>
      </c>
      <c r="G4" s="11"/>
      <c r="H4" s="11"/>
      <c r="I4" s="10"/>
    </row>
    <row r="5" ht="21.35" customHeight="1" spans="1:9">
      <c r="A5" s="35"/>
      <c r="B5" s="34" t="s">
        <v>72</v>
      </c>
      <c r="C5" s="34"/>
      <c r="D5" s="34"/>
      <c r="E5" s="34" t="s">
        <v>73</v>
      </c>
      <c r="F5" s="11" t="s">
        <v>9</v>
      </c>
      <c r="G5" s="11" t="s">
        <v>74</v>
      </c>
      <c r="H5" s="11" t="s">
        <v>75</v>
      </c>
      <c r="I5" s="35"/>
    </row>
    <row r="6" ht="21.35" customHeight="1" spans="1:9">
      <c r="A6" s="10"/>
      <c r="B6" s="34" t="s">
        <v>76</v>
      </c>
      <c r="C6" s="34" t="s">
        <v>77</v>
      </c>
      <c r="D6" s="34" t="s">
        <v>78</v>
      </c>
      <c r="E6" s="34"/>
      <c r="F6" s="11"/>
      <c r="G6" s="11"/>
      <c r="H6" s="11"/>
      <c r="I6" s="10"/>
    </row>
    <row r="7" ht="19.9" customHeight="1" spans="1:9">
      <c r="A7" s="36"/>
      <c r="B7" s="37" t="s">
        <v>79</v>
      </c>
      <c r="C7" s="37"/>
      <c r="D7" s="37"/>
      <c r="E7" s="37"/>
      <c r="F7" s="38"/>
      <c r="G7" s="38"/>
      <c r="H7" s="38"/>
      <c r="I7" s="36"/>
    </row>
    <row r="8" ht="19.9" customHeight="1" spans="1:9">
      <c r="A8" s="39"/>
      <c r="B8" s="41"/>
      <c r="C8" s="41"/>
      <c r="D8" s="41"/>
      <c r="E8" s="77" t="s">
        <v>231</v>
      </c>
      <c r="F8" s="43"/>
      <c r="G8" s="43"/>
      <c r="H8" s="43"/>
      <c r="I8" s="39"/>
    </row>
    <row r="9" ht="11.3" customHeight="1" spans="1:9">
      <c r="A9" s="44"/>
      <c r="B9" s="44" t="s">
        <v>3</v>
      </c>
      <c r="C9" s="44" t="s">
        <v>3</v>
      </c>
      <c r="D9" s="44" t="s">
        <v>3</v>
      </c>
      <c r="E9" s="44"/>
      <c r="F9" s="44"/>
      <c r="G9" s="44"/>
      <c r="H9" s="44"/>
      <c r="I9" s="48"/>
    </row>
  </sheetData>
  <mergeCells count="10">
    <mergeCell ref="B1:D1"/>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0"/>
  <sheetViews>
    <sheetView workbookViewId="0">
      <pane ySplit="6" topLeftCell="A7" activePane="bottomLeft" state="frozen"/>
      <selection/>
      <selection pane="bottomLeft" activeCell="E14" sqref="E14"/>
    </sheetView>
  </sheetViews>
  <sheetFormatPr defaultColWidth="10" defaultRowHeight="13.5"/>
  <cols>
    <col min="1" max="1" width="1.53333333333333" customWidth="1"/>
    <col min="2" max="13" width="16.4083333333333" customWidth="1"/>
    <col min="14" max="14" width="1.53333333333333" customWidth="1"/>
  </cols>
  <sheetData>
    <row r="1" ht="14.2" customHeight="1" spans="1:14">
      <c r="A1" s="78"/>
      <c r="B1" s="79"/>
      <c r="C1" s="80"/>
      <c r="D1" s="80"/>
      <c r="E1" s="80"/>
      <c r="F1" s="80" t="s">
        <v>1</v>
      </c>
      <c r="G1" s="80"/>
      <c r="H1" s="79"/>
      <c r="I1" s="80"/>
      <c r="J1" s="80"/>
      <c r="K1" s="80"/>
      <c r="L1" s="80" t="s">
        <v>1</v>
      </c>
      <c r="M1" s="80"/>
      <c r="N1" s="78"/>
    </row>
    <row r="2" ht="19.9" customHeight="1" spans="1:14">
      <c r="A2" s="10"/>
      <c r="B2" s="6" t="s">
        <v>232</v>
      </c>
      <c r="C2" s="6"/>
      <c r="D2" s="6"/>
      <c r="E2" s="6"/>
      <c r="F2" s="6"/>
      <c r="G2" s="6"/>
      <c r="H2" s="6"/>
      <c r="I2" s="6"/>
      <c r="J2" s="6"/>
      <c r="K2" s="6"/>
      <c r="L2" s="6"/>
      <c r="M2" s="6"/>
      <c r="N2" s="10" t="s">
        <v>3</v>
      </c>
    </row>
    <row r="3" ht="17.05" customHeight="1" spans="1:14">
      <c r="A3" s="10"/>
      <c r="B3" s="8"/>
      <c r="C3" s="32"/>
      <c r="D3" s="33"/>
      <c r="E3" s="33"/>
      <c r="F3" s="33"/>
      <c r="G3" s="23"/>
      <c r="H3" s="8"/>
      <c r="I3" s="32"/>
      <c r="J3" s="33"/>
      <c r="K3" s="33"/>
      <c r="L3" s="33"/>
      <c r="M3" s="23" t="s">
        <v>4</v>
      </c>
      <c r="N3" s="10"/>
    </row>
    <row r="4" ht="21.35" customHeight="1" spans="1:14">
      <c r="A4" s="12"/>
      <c r="B4" s="11" t="s">
        <v>221</v>
      </c>
      <c r="C4" s="11"/>
      <c r="D4" s="11"/>
      <c r="E4" s="11"/>
      <c r="F4" s="11"/>
      <c r="G4" s="11"/>
      <c r="H4" s="11" t="s">
        <v>71</v>
      </c>
      <c r="I4" s="11"/>
      <c r="J4" s="11"/>
      <c r="K4" s="11"/>
      <c r="L4" s="11"/>
      <c r="M4" s="11"/>
      <c r="N4" s="12"/>
    </row>
    <row r="5" ht="21.35" customHeight="1" spans="1:14">
      <c r="A5" s="10"/>
      <c r="B5" s="11" t="s">
        <v>9</v>
      </c>
      <c r="C5" s="11" t="s">
        <v>233</v>
      </c>
      <c r="D5" s="11" t="s">
        <v>223</v>
      </c>
      <c r="E5" s="11"/>
      <c r="F5" s="11"/>
      <c r="G5" s="11" t="s">
        <v>200</v>
      </c>
      <c r="H5" s="11" t="s">
        <v>9</v>
      </c>
      <c r="I5" s="11" t="s">
        <v>233</v>
      </c>
      <c r="J5" s="11" t="s">
        <v>223</v>
      </c>
      <c r="K5" s="11"/>
      <c r="L5" s="11"/>
      <c r="M5" s="11" t="s">
        <v>200</v>
      </c>
      <c r="N5" s="10"/>
    </row>
    <row r="6" ht="34.15" customHeight="1" spans="1:14">
      <c r="A6" s="10"/>
      <c r="B6" s="11"/>
      <c r="C6" s="11"/>
      <c r="D6" s="11" t="s">
        <v>225</v>
      </c>
      <c r="E6" s="11" t="s">
        <v>226</v>
      </c>
      <c r="F6" s="11" t="s">
        <v>227</v>
      </c>
      <c r="G6" s="11"/>
      <c r="H6" s="11"/>
      <c r="I6" s="11"/>
      <c r="J6" s="11" t="s">
        <v>225</v>
      </c>
      <c r="K6" s="11" t="s">
        <v>226</v>
      </c>
      <c r="L6" s="11" t="s">
        <v>227</v>
      </c>
      <c r="M6" s="11"/>
      <c r="N6" s="10"/>
    </row>
    <row r="7" ht="19.9" customHeight="1" spans="1:14">
      <c r="A7" s="39"/>
      <c r="B7" s="20"/>
      <c r="C7" s="20"/>
      <c r="D7" s="20"/>
      <c r="E7" s="20"/>
      <c r="F7" s="20"/>
      <c r="G7" s="20"/>
      <c r="H7" s="20"/>
      <c r="I7" s="20"/>
      <c r="J7" s="20"/>
      <c r="K7" s="20"/>
      <c r="L7" s="20"/>
      <c r="M7" s="20"/>
      <c r="N7" s="39"/>
    </row>
    <row r="8" ht="8.5" customHeight="1" spans="1:14">
      <c r="A8" s="81"/>
      <c r="B8" s="82"/>
      <c r="C8" s="82"/>
      <c r="D8" s="82"/>
      <c r="E8" s="82"/>
      <c r="F8" s="82"/>
      <c r="G8" s="82"/>
      <c r="H8" s="82"/>
      <c r="I8" s="82"/>
      <c r="J8" s="82"/>
      <c r="K8" s="82"/>
      <c r="L8" s="82"/>
      <c r="M8" s="82"/>
      <c r="N8" s="85"/>
    </row>
    <row r="9" ht="17.05" customHeight="1" spans="1:14">
      <c r="A9" s="83"/>
      <c r="B9" s="84" t="s">
        <v>229</v>
      </c>
      <c r="C9" s="84"/>
      <c r="D9" s="84"/>
      <c r="E9" s="84"/>
      <c r="F9" s="84"/>
      <c r="G9" s="84"/>
      <c r="H9" s="84"/>
      <c r="I9" s="84"/>
      <c r="J9" s="84"/>
      <c r="K9" s="84"/>
      <c r="L9" s="84"/>
      <c r="M9" s="84"/>
      <c r="N9" s="86"/>
    </row>
    <row r="10" spans="2:2">
      <c r="B10" t="s">
        <v>231</v>
      </c>
    </row>
  </sheetData>
  <mergeCells count="12">
    <mergeCell ref="B2:M2"/>
    <mergeCell ref="B4:G4"/>
    <mergeCell ref="H4:M4"/>
    <mergeCell ref="D5:F5"/>
    <mergeCell ref="J5:L5"/>
    <mergeCell ref="B9:M9"/>
    <mergeCell ref="B5:B6"/>
    <mergeCell ref="C5:C6"/>
    <mergeCell ref="G5:G6"/>
    <mergeCell ref="H5:H6"/>
    <mergeCell ref="I5:I6"/>
    <mergeCell ref="M5:M6"/>
  </mergeCells>
  <pageMargins left="0.75" right="0.75" top="0.270000010728836" bottom="0.270000010728836"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
  <sheetViews>
    <sheetView workbookViewId="0">
      <pane ySplit="6" topLeftCell="A7" activePane="bottomLeft" state="frozen"/>
      <selection/>
      <selection pane="bottomLeft" activeCell="E8" sqref="E8"/>
    </sheetView>
  </sheetViews>
  <sheetFormatPr defaultColWidth="10" defaultRowHeight="13.5"/>
  <cols>
    <col min="1" max="1" width="1.53333333333333" customWidth="1"/>
    <col min="2" max="4" width="7.69166666666667" customWidth="1"/>
    <col min="5" max="5" width="41.0333333333333" customWidth="1"/>
    <col min="6" max="8" width="16.4083333333333" customWidth="1"/>
    <col min="9" max="9" width="1.53333333333333" customWidth="1"/>
  </cols>
  <sheetData>
    <row r="1" ht="14.2" customHeight="1" spans="1:9">
      <c r="A1" s="28"/>
      <c r="B1" s="29"/>
      <c r="C1" s="29"/>
      <c r="D1" s="29"/>
      <c r="E1" s="30"/>
      <c r="F1" s="31"/>
      <c r="G1" s="31"/>
      <c r="H1" s="31"/>
      <c r="I1" s="28"/>
    </row>
    <row r="2" ht="19.9" customHeight="1" spans="1:9">
      <c r="A2" s="10"/>
      <c r="B2" s="6" t="s">
        <v>234</v>
      </c>
      <c r="C2" s="6"/>
      <c r="D2" s="6"/>
      <c r="E2" s="6"/>
      <c r="F2" s="6"/>
      <c r="G2" s="6"/>
      <c r="H2" s="6"/>
      <c r="I2" s="10" t="s">
        <v>3</v>
      </c>
    </row>
    <row r="3" ht="17.05" customHeight="1" spans="1:9">
      <c r="A3" s="10"/>
      <c r="B3" s="8"/>
      <c r="C3" s="8"/>
      <c r="D3" s="8"/>
      <c r="E3" s="32"/>
      <c r="F3" s="33"/>
      <c r="G3" s="33"/>
      <c r="H3" s="23" t="s">
        <v>4</v>
      </c>
      <c r="I3" s="10"/>
    </row>
    <row r="4" ht="21.35" customHeight="1" spans="1:9">
      <c r="A4" s="10"/>
      <c r="B4" s="34" t="s">
        <v>70</v>
      </c>
      <c r="C4" s="34"/>
      <c r="D4" s="34"/>
      <c r="E4" s="34"/>
      <c r="F4" s="11" t="s">
        <v>71</v>
      </c>
      <c r="G4" s="11"/>
      <c r="H4" s="11"/>
      <c r="I4" s="10"/>
    </row>
    <row r="5" ht="21.35" customHeight="1" spans="1:9">
      <c r="A5" s="35"/>
      <c r="B5" s="34" t="s">
        <v>72</v>
      </c>
      <c r="C5" s="34"/>
      <c r="D5" s="34"/>
      <c r="E5" s="34" t="s">
        <v>73</v>
      </c>
      <c r="F5" s="11" t="s">
        <v>9</v>
      </c>
      <c r="G5" s="11" t="s">
        <v>74</v>
      </c>
      <c r="H5" s="11" t="s">
        <v>75</v>
      </c>
      <c r="I5" s="35"/>
    </row>
    <row r="6" ht="21.35" customHeight="1" spans="1:9">
      <c r="A6" s="10"/>
      <c r="B6" s="34" t="s">
        <v>76</v>
      </c>
      <c r="C6" s="34" t="s">
        <v>77</v>
      </c>
      <c r="D6" s="34" t="s">
        <v>78</v>
      </c>
      <c r="E6" s="34"/>
      <c r="F6" s="11"/>
      <c r="G6" s="11"/>
      <c r="H6" s="11"/>
      <c r="I6" s="10"/>
    </row>
    <row r="7" ht="19.9" customHeight="1" spans="1:9">
      <c r="A7" s="36"/>
      <c r="B7" s="37" t="s">
        <v>79</v>
      </c>
      <c r="C7" s="37"/>
      <c r="D7" s="37"/>
      <c r="E7" s="37"/>
      <c r="F7" s="38"/>
      <c r="G7" s="38"/>
      <c r="H7" s="38"/>
      <c r="I7" s="36"/>
    </row>
    <row r="8" ht="19.9" customHeight="1" spans="1:9">
      <c r="A8" s="39"/>
      <c r="B8" s="41"/>
      <c r="C8" s="41"/>
      <c r="D8" s="41"/>
      <c r="E8" s="77" t="s">
        <v>231</v>
      </c>
      <c r="F8" s="43"/>
      <c r="G8" s="43"/>
      <c r="H8" s="43"/>
      <c r="I8" s="39"/>
    </row>
    <row r="9" ht="11.3" customHeight="1" spans="1:9">
      <c r="A9" s="44"/>
      <c r="B9" s="44" t="s">
        <v>3</v>
      </c>
      <c r="C9" s="44" t="s">
        <v>3</v>
      </c>
      <c r="D9" s="44" t="s">
        <v>3</v>
      </c>
      <c r="E9" s="44"/>
      <c r="F9" s="44"/>
      <c r="G9" s="44"/>
      <c r="H9" s="44"/>
      <c r="I9" s="48"/>
    </row>
  </sheetData>
  <mergeCells count="10">
    <mergeCell ref="B1:D1"/>
    <mergeCell ref="B2:H2"/>
    <mergeCell ref="B4:E4"/>
    <mergeCell ref="F4:H4"/>
    <mergeCell ref="B5:D5"/>
    <mergeCell ref="B7:E7"/>
    <mergeCell ref="E5:E6"/>
    <mergeCell ref="F5:F6"/>
    <mergeCell ref="G5:G6"/>
    <mergeCell ref="H5:H6"/>
  </mergeCells>
  <pageMargins left="0.75" right="0.75" top="0.270000010728836" bottom="0.270000010728836"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0"/>
  <sheetViews>
    <sheetView workbookViewId="0">
      <pane ySplit="5" topLeftCell="A30" activePane="bottomLeft" state="frozen"/>
      <selection/>
      <selection pane="bottomLeft" activeCell="C37" sqref="C37"/>
    </sheetView>
  </sheetViews>
  <sheetFormatPr defaultColWidth="10" defaultRowHeight="13.5" outlineLevelCol="5"/>
  <cols>
    <col min="1" max="1" width="1.53333333333333" customWidth="1"/>
    <col min="2" max="2" width="33.3416666666667" customWidth="1"/>
    <col min="3" max="3" width="16.4083333333333" customWidth="1"/>
    <col min="4" max="4" width="33.3416666666667" customWidth="1"/>
    <col min="5" max="5" width="16.4083333333333" customWidth="1"/>
    <col min="6" max="6" width="1.53333333333333" customWidth="1"/>
    <col min="7" max="7" width="9.76666666666667" customWidth="1"/>
  </cols>
  <sheetData>
    <row r="1" ht="14.2" customHeight="1" spans="1:6">
      <c r="A1" s="67"/>
      <c r="B1" s="50"/>
      <c r="C1" s="68"/>
      <c r="D1" s="68"/>
      <c r="E1" s="68"/>
      <c r="F1" s="69"/>
    </row>
    <row r="2" ht="19.9" customHeight="1" spans="1:6">
      <c r="A2" s="57"/>
      <c r="B2" s="6" t="s">
        <v>235</v>
      </c>
      <c r="C2" s="6"/>
      <c r="D2" s="6"/>
      <c r="E2" s="6"/>
      <c r="F2" s="10"/>
    </row>
    <row r="3" ht="17.05" customHeight="1" spans="1:6">
      <c r="A3" s="57"/>
      <c r="B3" s="70"/>
      <c r="C3" s="70"/>
      <c r="D3" s="70"/>
      <c r="E3" s="70" t="s">
        <v>4</v>
      </c>
      <c r="F3" s="10"/>
    </row>
    <row r="4" ht="21.35" customHeight="1" spans="1:6">
      <c r="A4" s="57"/>
      <c r="B4" s="71" t="s">
        <v>5</v>
      </c>
      <c r="C4" s="71"/>
      <c r="D4" s="71" t="s">
        <v>6</v>
      </c>
      <c r="E4" s="71"/>
      <c r="F4" s="10"/>
    </row>
    <row r="5" ht="21.35" customHeight="1" spans="1:6">
      <c r="A5" s="72"/>
      <c r="B5" s="71" t="s">
        <v>7</v>
      </c>
      <c r="C5" s="71" t="s">
        <v>8</v>
      </c>
      <c r="D5" s="71" t="s">
        <v>7</v>
      </c>
      <c r="E5" s="71" t="s">
        <v>8</v>
      </c>
      <c r="F5" s="10"/>
    </row>
    <row r="6" ht="19.9" customHeight="1" spans="1:6">
      <c r="A6" s="73"/>
      <c r="B6" s="74" t="s">
        <v>236</v>
      </c>
      <c r="C6" s="20" t="s">
        <v>19</v>
      </c>
      <c r="D6" s="74" t="s">
        <v>237</v>
      </c>
      <c r="E6" s="20"/>
      <c r="F6" s="39"/>
    </row>
    <row r="7" ht="19.9" customHeight="1" spans="1:6">
      <c r="A7" s="73"/>
      <c r="B7" s="74" t="s">
        <v>238</v>
      </c>
      <c r="C7" s="20"/>
      <c r="D7" s="74" t="s">
        <v>239</v>
      </c>
      <c r="E7" s="20"/>
      <c r="F7" s="39"/>
    </row>
    <row r="8" ht="19.9" customHeight="1" spans="1:6">
      <c r="A8" s="73"/>
      <c r="B8" s="74" t="s">
        <v>240</v>
      </c>
      <c r="C8" s="20"/>
      <c r="D8" s="74" t="s">
        <v>241</v>
      </c>
      <c r="E8" s="20"/>
      <c r="F8" s="39"/>
    </row>
    <row r="9" ht="19.9" customHeight="1" spans="1:6">
      <c r="A9" s="73"/>
      <c r="B9" s="74" t="s">
        <v>242</v>
      </c>
      <c r="C9" s="20"/>
      <c r="D9" s="74" t="s">
        <v>243</v>
      </c>
      <c r="E9" s="20"/>
      <c r="F9" s="39"/>
    </row>
    <row r="10" ht="19.9" customHeight="1" spans="1:6">
      <c r="A10" s="73"/>
      <c r="B10" s="74" t="s">
        <v>244</v>
      </c>
      <c r="C10" s="20" t="s">
        <v>21</v>
      </c>
      <c r="D10" s="74" t="s">
        <v>245</v>
      </c>
      <c r="E10" s="20"/>
      <c r="F10" s="39"/>
    </row>
    <row r="11" ht="19.9" customHeight="1" spans="1:6">
      <c r="A11" s="73"/>
      <c r="B11" s="74" t="s">
        <v>246</v>
      </c>
      <c r="C11" s="20"/>
      <c r="D11" s="74" t="s">
        <v>247</v>
      </c>
      <c r="E11" s="20" t="s">
        <v>21</v>
      </c>
      <c r="F11" s="39"/>
    </row>
    <row r="12" ht="19.9" customHeight="1" spans="1:6">
      <c r="A12" s="73"/>
      <c r="B12" s="74" t="s">
        <v>248</v>
      </c>
      <c r="C12" s="20"/>
      <c r="D12" s="74" t="s">
        <v>249</v>
      </c>
      <c r="E12" s="20"/>
      <c r="F12" s="39"/>
    </row>
    <row r="13" ht="19.9" customHeight="1" spans="1:6">
      <c r="A13" s="73"/>
      <c r="B13" s="74" t="s">
        <v>250</v>
      </c>
      <c r="C13" s="20"/>
      <c r="D13" s="74" t="s">
        <v>251</v>
      </c>
      <c r="E13" s="20" t="s">
        <v>24</v>
      </c>
      <c r="F13" s="39"/>
    </row>
    <row r="14" ht="19.9" customHeight="1" spans="1:6">
      <c r="A14" s="73"/>
      <c r="B14" s="74" t="s">
        <v>252</v>
      </c>
      <c r="D14" s="74" t="s">
        <v>253</v>
      </c>
      <c r="E14" s="20"/>
      <c r="F14" s="39"/>
    </row>
    <row r="15" ht="19.9" customHeight="1" spans="1:6">
      <c r="A15" s="73"/>
      <c r="B15" s="74" t="s">
        <v>28</v>
      </c>
      <c r="C15" s="20"/>
      <c r="D15" s="74" t="s">
        <v>254</v>
      </c>
      <c r="E15" s="20" t="s">
        <v>27</v>
      </c>
      <c r="F15" s="39"/>
    </row>
    <row r="16" ht="19.9" customHeight="1" spans="1:6">
      <c r="A16" s="73"/>
      <c r="B16" s="74" t="s">
        <v>28</v>
      </c>
      <c r="C16" s="20"/>
      <c r="D16" s="74" t="s">
        <v>255</v>
      </c>
      <c r="E16" s="20" t="s">
        <v>30</v>
      </c>
      <c r="F16" s="39"/>
    </row>
    <row r="17" ht="19.9" customHeight="1" spans="1:6">
      <c r="A17" s="73"/>
      <c r="B17" s="74" t="s">
        <v>28</v>
      </c>
      <c r="C17" s="20"/>
      <c r="D17" s="74" t="s">
        <v>256</v>
      </c>
      <c r="E17" s="20"/>
      <c r="F17" s="39"/>
    </row>
    <row r="18" ht="19.9" customHeight="1" spans="1:6">
      <c r="A18" s="73"/>
      <c r="B18" s="74" t="s">
        <v>28</v>
      </c>
      <c r="C18" s="20"/>
      <c r="D18" s="74" t="s">
        <v>257</v>
      </c>
      <c r="E18" s="20" t="s">
        <v>32</v>
      </c>
      <c r="F18" s="39"/>
    </row>
    <row r="19" ht="19.9" customHeight="1" spans="1:6">
      <c r="A19" s="73"/>
      <c r="B19" s="74" t="s">
        <v>28</v>
      </c>
      <c r="C19" s="20"/>
      <c r="D19" s="74" t="s">
        <v>258</v>
      </c>
      <c r="E19" s="20" t="s">
        <v>34</v>
      </c>
      <c r="F19" s="39"/>
    </row>
    <row r="20" ht="19.9" customHeight="1" spans="1:6">
      <c r="A20" s="73"/>
      <c r="B20" s="74" t="s">
        <v>28</v>
      </c>
      <c r="C20" s="20"/>
      <c r="D20" s="74" t="s">
        <v>259</v>
      </c>
      <c r="E20" s="20"/>
      <c r="F20" s="39"/>
    </row>
    <row r="21" ht="19.9" customHeight="1" spans="1:6">
      <c r="A21" s="73"/>
      <c r="B21" s="74" t="s">
        <v>28</v>
      </c>
      <c r="C21" s="20"/>
      <c r="D21" s="74" t="s">
        <v>260</v>
      </c>
      <c r="E21" s="20"/>
      <c r="F21" s="39"/>
    </row>
    <row r="22" ht="19.9" customHeight="1" spans="1:6">
      <c r="A22" s="73"/>
      <c r="B22" s="74" t="s">
        <v>28</v>
      </c>
      <c r="C22" s="20"/>
      <c r="D22" s="74" t="s">
        <v>261</v>
      </c>
      <c r="E22" s="20"/>
      <c r="F22" s="39"/>
    </row>
    <row r="23" ht="19.9" customHeight="1" spans="1:6">
      <c r="A23" s="73"/>
      <c r="B23" s="74" t="s">
        <v>28</v>
      </c>
      <c r="C23" s="20"/>
      <c r="D23" s="74" t="s">
        <v>262</v>
      </c>
      <c r="E23" s="20"/>
      <c r="F23" s="39"/>
    </row>
    <row r="24" ht="19.9" customHeight="1" spans="1:6">
      <c r="A24" s="73"/>
      <c r="B24" s="74" t="s">
        <v>28</v>
      </c>
      <c r="C24" s="20"/>
      <c r="D24" s="74" t="s">
        <v>263</v>
      </c>
      <c r="E24" s="20"/>
      <c r="F24" s="39"/>
    </row>
    <row r="25" ht="19.9" customHeight="1" spans="1:6">
      <c r="A25" s="73"/>
      <c r="B25" s="74" t="s">
        <v>28</v>
      </c>
      <c r="C25" s="20"/>
      <c r="D25" s="74" t="s">
        <v>264</v>
      </c>
      <c r="E25" s="20" t="s">
        <v>36</v>
      </c>
      <c r="F25" s="39"/>
    </row>
    <row r="26" ht="19.9" customHeight="1" spans="1:6">
      <c r="A26" s="73"/>
      <c r="B26" s="74" t="s">
        <v>28</v>
      </c>
      <c r="C26" s="20"/>
      <c r="D26" s="74" t="s">
        <v>265</v>
      </c>
      <c r="E26" s="20"/>
      <c r="F26" s="39"/>
    </row>
    <row r="27" ht="19.9" customHeight="1" spans="1:6">
      <c r="A27" s="73"/>
      <c r="B27" s="74" t="s">
        <v>28</v>
      </c>
      <c r="C27" s="20"/>
      <c r="D27" s="74" t="s">
        <v>266</v>
      </c>
      <c r="E27" s="20"/>
      <c r="F27" s="39"/>
    </row>
    <row r="28" ht="19.9" customHeight="1" spans="1:6">
      <c r="A28" s="73"/>
      <c r="B28" s="74" t="s">
        <v>28</v>
      </c>
      <c r="C28" s="20"/>
      <c r="D28" s="74" t="s">
        <v>267</v>
      </c>
      <c r="E28" s="20"/>
      <c r="F28" s="39"/>
    </row>
    <row r="29" ht="19.9" customHeight="1" spans="1:6">
      <c r="A29" s="73"/>
      <c r="B29" s="74" t="s">
        <v>28</v>
      </c>
      <c r="C29" s="20"/>
      <c r="D29" s="74" t="s">
        <v>268</v>
      </c>
      <c r="E29" s="20"/>
      <c r="F29" s="39"/>
    </row>
    <row r="30" ht="19.9" customHeight="1" spans="1:6">
      <c r="A30" s="73"/>
      <c r="B30" s="74" t="s">
        <v>28</v>
      </c>
      <c r="C30" s="20"/>
      <c r="D30" s="74" t="s">
        <v>269</v>
      </c>
      <c r="E30" s="20"/>
      <c r="F30" s="39"/>
    </row>
    <row r="31" ht="19.9" customHeight="1" spans="1:6">
      <c r="A31" s="73"/>
      <c r="B31" s="74" t="s">
        <v>28</v>
      </c>
      <c r="C31" s="20"/>
      <c r="D31" s="74" t="s">
        <v>270</v>
      </c>
      <c r="E31" s="20"/>
      <c r="F31" s="39"/>
    </row>
    <row r="32" ht="19.9" customHeight="1" spans="1:6">
      <c r="A32" s="73"/>
      <c r="B32" s="74" t="s">
        <v>28</v>
      </c>
      <c r="C32" s="20"/>
      <c r="D32" s="74" t="s">
        <v>271</v>
      </c>
      <c r="E32" s="20"/>
      <c r="F32" s="39"/>
    </row>
    <row r="33" ht="19.9" customHeight="1" spans="1:6">
      <c r="A33" s="73"/>
      <c r="B33" s="74" t="s">
        <v>28</v>
      </c>
      <c r="C33" s="20"/>
      <c r="D33" s="74" t="s">
        <v>272</v>
      </c>
      <c r="E33" s="20"/>
      <c r="F33" s="39"/>
    </row>
    <row r="34" ht="19.9" customHeight="1" spans="1:6">
      <c r="A34" s="73"/>
      <c r="B34" s="74" t="s">
        <v>28</v>
      </c>
      <c r="C34" s="20"/>
      <c r="D34" s="74" t="s">
        <v>273</v>
      </c>
      <c r="E34" s="20"/>
      <c r="F34" s="39"/>
    </row>
    <row r="35" ht="19.9" customHeight="1" spans="1:6">
      <c r="A35" s="73"/>
      <c r="B35" s="74" t="s">
        <v>28</v>
      </c>
      <c r="C35" s="20"/>
      <c r="D35" s="74" t="s">
        <v>274</v>
      </c>
      <c r="E35" s="20"/>
      <c r="F35" s="39"/>
    </row>
    <row r="36" ht="19.9" customHeight="1" spans="1:6">
      <c r="A36" s="73"/>
      <c r="B36" s="74" t="s">
        <v>28</v>
      </c>
      <c r="C36" s="20"/>
      <c r="D36" s="74" t="s">
        <v>275</v>
      </c>
      <c r="E36" s="20"/>
      <c r="F36" s="39"/>
    </row>
    <row r="37" ht="19.9" customHeight="1" spans="1:6">
      <c r="A37" s="73"/>
      <c r="B37" s="75" t="s">
        <v>276</v>
      </c>
      <c r="C37" s="20" t="s">
        <v>14</v>
      </c>
      <c r="D37" s="75" t="s">
        <v>277</v>
      </c>
      <c r="E37" s="20" t="s">
        <v>16</v>
      </c>
      <c r="F37" s="39"/>
    </row>
    <row r="38" ht="19.9" customHeight="1" spans="1:6">
      <c r="A38" s="73"/>
      <c r="B38" s="74" t="s">
        <v>278</v>
      </c>
      <c r="C38" s="20" t="s">
        <v>62</v>
      </c>
      <c r="D38" s="74" t="s">
        <v>279</v>
      </c>
      <c r="E38" s="20"/>
      <c r="F38" s="39"/>
    </row>
    <row r="39" ht="19.9" customHeight="1" spans="1:6">
      <c r="A39" s="73"/>
      <c r="B39" s="75" t="s">
        <v>67</v>
      </c>
      <c r="C39" s="76" t="s">
        <v>16</v>
      </c>
      <c r="D39" s="75" t="s">
        <v>68</v>
      </c>
      <c r="E39" s="76" t="s">
        <v>16</v>
      </c>
      <c r="F39" s="39"/>
    </row>
    <row r="40" ht="8.5" customHeight="1" spans="1:6">
      <c r="A40" s="60"/>
      <c r="B40" s="60"/>
      <c r="C40" s="60"/>
      <c r="E40" s="60"/>
      <c r="F40" s="66"/>
    </row>
  </sheetData>
  <mergeCells count="4">
    <mergeCell ref="B2:E2"/>
    <mergeCell ref="B4:C4"/>
    <mergeCell ref="D4:E4"/>
    <mergeCell ref="A6:A36"/>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封面</vt:lpstr>
      <vt:lpstr>财政拨款收支总表1</vt:lpstr>
      <vt:lpstr>一般公共预算支出表2</vt:lpstr>
      <vt:lpstr>一般公共预算基本支出表3</vt:lpstr>
      <vt:lpstr>一般公共预算“三公”经费支出表4</vt:lpstr>
      <vt:lpstr>政府性基金预算支出表5</vt:lpstr>
      <vt:lpstr>政府性基金预算“三公”经费支出表6</vt:lpstr>
      <vt:lpstr>国有资本经营预算支出表7</vt:lpstr>
      <vt:lpstr>部门收支总表8</vt:lpstr>
      <vt:lpstr>部门收入总表9</vt:lpstr>
      <vt:lpstr>部门支出总表10</vt:lpstr>
      <vt:lpstr>项目支出绩效信息表11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抽儿亲</cp:lastModifiedBy>
  <dcterms:created xsi:type="dcterms:W3CDTF">2025-01-17T16:35:00Z</dcterms:created>
  <dcterms:modified xsi:type="dcterms:W3CDTF">2025-02-13T03:31:10Z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483078137BF64417914B0DA98A74706D_13</vt:lpwstr>
  </property>
</Properties>
</file>